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1"/>
  </bookViews>
  <sheets>
    <sheet name="Menu" sheetId="1" r:id="rId1"/>
    <sheet name="Formulaire" sheetId="2" r:id="rId2"/>
    <sheet name="Statistiques" sheetId="3" r:id="rId3"/>
    <sheet name="Système" sheetId="4" state="hidden" r:id="rId4"/>
    <sheet name="BD" sheetId="5" state="hidden" r:id="rId5"/>
  </sheets>
  <definedNames>
    <definedName name="_xlnm.Print_Area" localSheetId="1">'Formulaire'!$A$1:$K$108</definedName>
  </definedNames>
  <calcPr fullCalcOnLoad="1"/>
</workbook>
</file>

<file path=xl/sharedStrings.xml><?xml version="1.0" encoding="utf-8"?>
<sst xmlns="http://schemas.openxmlformats.org/spreadsheetml/2006/main" count="390" uniqueCount="228">
  <si>
    <t xml:space="preserve">1) Es-tu </t>
  </si>
  <si>
    <r>
      <t>2) Quel âge as-tu ?</t>
    </r>
    <r>
      <rPr>
        <sz val="10"/>
        <rFont val="Times New Roman"/>
        <family val="1"/>
      </rPr>
      <t xml:space="preserve">  </t>
    </r>
  </si>
  <si>
    <t xml:space="preserve">3) En quelle classe es-tu ? </t>
  </si>
  <si>
    <t>Etablissement</t>
  </si>
  <si>
    <t>Liste déroulante établissement</t>
  </si>
  <si>
    <t>Collège - SEGPA</t>
  </si>
  <si>
    <t>Collège - Général</t>
  </si>
  <si>
    <t>EREA</t>
  </si>
  <si>
    <t>Liste déroulante classe</t>
  </si>
  <si>
    <t>6ème</t>
  </si>
  <si>
    <t>5ème</t>
  </si>
  <si>
    <t>4ème</t>
  </si>
  <si>
    <t>3ème</t>
  </si>
  <si>
    <t>Présentation de l'élève</t>
  </si>
  <si>
    <t>Liste déroulante âge</t>
  </si>
  <si>
    <t xml:space="preserve">a) </t>
  </si>
  <si>
    <t xml:space="preserve">Formulaire numéro : </t>
  </si>
  <si>
    <t xml:space="preserve">b) </t>
  </si>
  <si>
    <t xml:space="preserve">c) </t>
  </si>
  <si>
    <t xml:space="preserve">d) </t>
  </si>
  <si>
    <t xml:space="preserve">e) </t>
  </si>
  <si>
    <t>Liste déroulante 1 2 3</t>
  </si>
  <si>
    <t>Sexe</t>
  </si>
  <si>
    <t>Age</t>
  </si>
  <si>
    <t>Classe</t>
  </si>
  <si>
    <t>Numéro du formulaire</t>
  </si>
  <si>
    <t>Base de donnée : ne pas manipuler merci !!!</t>
  </si>
  <si>
    <t>Nombre de questionnaires :</t>
  </si>
  <si>
    <t>Origine</t>
  </si>
  <si>
    <t>Filles</t>
  </si>
  <si>
    <t>Garçons</t>
  </si>
  <si>
    <t>11 ans</t>
  </si>
  <si>
    <t>12 ans</t>
  </si>
  <si>
    <t>13 ans</t>
  </si>
  <si>
    <t>14 ans</t>
  </si>
  <si>
    <t>15 ans</t>
  </si>
  <si>
    <t>16 ans</t>
  </si>
  <si>
    <t>17 ans</t>
  </si>
  <si>
    <t>Pour rentrer les données, cliquez sur le bouton "Saisir un questionnaire", saisissez les réponses à l'aide des menus défilants ou des cases à cocher. N'oubliez pas de valider le formulaire à la fin en cliquant sur le bouton.</t>
  </si>
  <si>
    <t>Pour tout problème, me contacter :</t>
  </si>
  <si>
    <t>stephane.pernaton@ac-dijon.fr</t>
  </si>
  <si>
    <t>Bon courage</t>
  </si>
  <si>
    <t>Vous pouvez voir les premiers résultats de l'énquête sur la page des statistiques. Il s'agit de tableaux bruts, les graphiques suivront en fonction des besoins.</t>
  </si>
  <si>
    <t>Voici le fichier de dépouillement de l'enquête sur l'usage d'Internet par les élèves de niveau collège.</t>
  </si>
  <si>
    <t>Lycée (DP6...)</t>
  </si>
  <si>
    <t>Niveau informatique</t>
  </si>
  <si>
    <t>4) Mon niveau en informatique</t>
  </si>
  <si>
    <t>Je débute</t>
  </si>
  <si>
    <t>Je suis expert</t>
  </si>
  <si>
    <t>Comme mes parents</t>
  </si>
  <si>
    <t>Moins bien que mes parents</t>
  </si>
  <si>
    <t>Mieux que mes parents</t>
  </si>
  <si>
    <t>Je me débrouille</t>
  </si>
  <si>
    <t>Mon équipement</t>
  </si>
  <si>
    <t>7) Quel équipement</t>
  </si>
  <si>
    <t>Un ou des ordinateurs</t>
  </si>
  <si>
    <t>Une ou des consoles de jeu</t>
  </si>
  <si>
    <t>Internet</t>
  </si>
  <si>
    <t>Webcam</t>
  </si>
  <si>
    <t>Téléphone portable</t>
  </si>
  <si>
    <t>Maison</t>
  </si>
  <si>
    <t>Chambre</t>
  </si>
  <si>
    <t>8) A lamaison, je peux aller sur Internet</t>
  </si>
  <si>
    <t>Moi et Internet</t>
  </si>
  <si>
    <t>9) Qu'est ce que je peux faire sur Internet</t>
  </si>
  <si>
    <t>Je peux accéder seul comme je veux</t>
  </si>
  <si>
    <t>Je n'ai pas le droit d'aller sur certains sites</t>
  </si>
  <si>
    <t>c) Avec mes parents</t>
  </si>
  <si>
    <t>Logiciel de contrôle parental</t>
  </si>
  <si>
    <t>10) J'ai</t>
  </si>
  <si>
    <t>Site</t>
  </si>
  <si>
    <t>c)</t>
  </si>
  <si>
    <t>d)</t>
  </si>
  <si>
    <t>b)</t>
  </si>
  <si>
    <t>a)</t>
  </si>
  <si>
    <t>Ce que je fais sur Internet</t>
  </si>
  <si>
    <t>11) Je me connecte</t>
  </si>
  <si>
    <t>Combien de fois</t>
  </si>
  <si>
    <t>Combien de temps</t>
  </si>
  <si>
    <t>Pendant école</t>
  </si>
  <si>
    <t>Pendant les vacances</t>
  </si>
  <si>
    <t>12) Je vais sur Internet pour</t>
  </si>
  <si>
    <t>Travailler</t>
  </si>
  <si>
    <t>Naviguer</t>
  </si>
  <si>
    <t>Acheter</t>
  </si>
  <si>
    <t>Vendre</t>
  </si>
  <si>
    <t>Faire des achats</t>
  </si>
  <si>
    <t>Papa / Maman paient</t>
  </si>
  <si>
    <t>Je demande la CB</t>
  </si>
  <si>
    <t>Je me débrouille seul</t>
  </si>
  <si>
    <t>Télécharger</t>
  </si>
  <si>
    <t>Images</t>
  </si>
  <si>
    <t>Vidéos</t>
  </si>
  <si>
    <t>Films</t>
  </si>
  <si>
    <t>Musique</t>
  </si>
  <si>
    <t>Dialoguer</t>
  </si>
  <si>
    <t>Avec les copains</t>
  </si>
  <si>
    <t>Faire de nouvelles connaissances</t>
  </si>
  <si>
    <t>Lors des dialogues :</t>
  </si>
  <si>
    <t>J'ai eu des propositions bizarres</t>
  </si>
  <si>
    <t>Ma réaction :</t>
  </si>
  <si>
    <t>Aucune</t>
  </si>
  <si>
    <t>Parlé aux copains</t>
  </si>
  <si>
    <t>Parlé aux parents</t>
  </si>
  <si>
    <t>J'ai répondu</t>
  </si>
  <si>
    <t>Ce que je connais de la loi</t>
  </si>
  <si>
    <t>13) Internet, c'est un espace de liberté, je peux :</t>
  </si>
  <si>
    <t>Tout dire et tout faire</t>
  </si>
  <si>
    <t>Laisser des commentaires annonymes sur les blogs</t>
  </si>
  <si>
    <t>Télécharger librement</t>
  </si>
  <si>
    <t>14) La charte Internet du collège</t>
  </si>
  <si>
    <t>Je ne la connais pas</t>
  </si>
  <si>
    <t>Je la connais mais je ne l'applique pas</t>
  </si>
  <si>
    <t>Je la connais et je l'applique au collège</t>
  </si>
  <si>
    <t>Je la connais et je l'applique à la maison</t>
  </si>
  <si>
    <t xml:space="preserve">          En demandant à mes parents</t>
  </si>
  <si>
    <t xml:space="preserve">          Sans demander / pas trop de temps</t>
  </si>
  <si>
    <t xml:space="preserve">          Sans demander / autant que je veux</t>
  </si>
  <si>
    <t>J'ai déjà rencontré des gens en vrai</t>
  </si>
  <si>
    <t>10 ans</t>
  </si>
  <si>
    <t>Liste déroulante 1+</t>
  </si>
  <si>
    <t>5 ) Je maitrise</t>
  </si>
  <si>
    <t>Sims</t>
  </si>
  <si>
    <t>Dofus</t>
  </si>
  <si>
    <t>Avec mes parents</t>
  </si>
  <si>
    <t>Temps pendant l'école</t>
  </si>
  <si>
    <t>Temps pendant les vacances</t>
  </si>
  <si>
    <t>Jouer</t>
  </si>
  <si>
    <t>1) Sexe</t>
  </si>
  <si>
    <t>Maison - Console</t>
  </si>
  <si>
    <t>Maison - Ordinateur</t>
  </si>
  <si>
    <t>Maison - Internet</t>
  </si>
  <si>
    <t>Maison Webcam</t>
  </si>
  <si>
    <t>Maison - Téléphone portable</t>
  </si>
  <si>
    <t>Chambre - Console</t>
  </si>
  <si>
    <t>Chambre - Internet</t>
  </si>
  <si>
    <t>Chambre - Webcam</t>
  </si>
  <si>
    <t>Chambre - Téléphone portable</t>
  </si>
  <si>
    <t>Mon niveau</t>
  </si>
  <si>
    <t>Je maitrise</t>
  </si>
  <si>
    <t>Ordinateur</t>
  </si>
  <si>
    <t>Console</t>
  </si>
  <si>
    <t>MSN</t>
  </si>
  <si>
    <t>Facebook</t>
  </si>
  <si>
    <t>Autre</t>
  </si>
  <si>
    <t>Blog</t>
  </si>
  <si>
    <t>Heures : 22+</t>
  </si>
  <si>
    <t>WOW</t>
  </si>
  <si>
    <t>Habbo</t>
  </si>
  <si>
    <t>J'ai mon compte paypal</t>
  </si>
  <si>
    <t>Livres/Ebooks</t>
  </si>
  <si>
    <t>Adultes</t>
  </si>
  <si>
    <t>Ados</t>
  </si>
  <si>
    <t>A quelles heures</t>
  </si>
  <si>
    <t>8h - 14h</t>
  </si>
  <si>
    <t>14h - 17h</t>
  </si>
  <si>
    <t>17h - 19h</t>
  </si>
  <si>
    <t>19h - 22h</t>
  </si>
  <si>
    <t>22h et plus</t>
  </si>
  <si>
    <t>e)</t>
  </si>
  <si>
    <t>J'ai un compte PayPal</t>
  </si>
  <si>
    <t>Ebook</t>
  </si>
  <si>
    <t>World Of Warcraft</t>
  </si>
  <si>
    <t>Les Sims</t>
  </si>
  <si>
    <t>Autres</t>
  </si>
  <si>
    <t>Liste déroulante fréquence</t>
  </si>
  <si>
    <t>Tous les jours</t>
  </si>
  <si>
    <t>Plusieurs fois par semaine</t>
  </si>
  <si>
    <t>Plusieurs fois par mois</t>
  </si>
  <si>
    <t>Très rarement</t>
  </si>
  <si>
    <t>Heures : 8h - 14h</t>
  </si>
  <si>
    <t>Heures : 14h - 17h</t>
  </si>
  <si>
    <t>Heures : 17h - 19h</t>
  </si>
  <si>
    <t>Heures : 19h - 22h</t>
  </si>
  <si>
    <t>En demandant à mes parents</t>
  </si>
  <si>
    <t>Coefficient</t>
  </si>
  <si>
    <t>Non mentionné</t>
  </si>
  <si>
    <t>J'ai un compte Paypal</t>
  </si>
  <si>
    <r>
      <t>®</t>
    </r>
    <r>
      <rPr>
        <sz val="10"/>
        <rFont val="Times New Roman"/>
        <family val="1"/>
      </rPr>
      <t xml:space="preserve"> des adultes</t>
    </r>
  </si>
  <si>
    <r>
      <t>®</t>
    </r>
    <r>
      <rPr>
        <sz val="10"/>
        <rFont val="Times New Roman"/>
        <family val="1"/>
      </rPr>
      <t xml:space="preserve"> des ados</t>
    </r>
  </si>
  <si>
    <t>1. Qui suis-je</t>
  </si>
  <si>
    <t>2. Mon équipement</t>
  </si>
  <si>
    <t>A lamaison, je peux aller sur Internet</t>
  </si>
  <si>
    <t>Circulation</t>
  </si>
  <si>
    <t>J'ai</t>
  </si>
  <si>
    <t>Site Internet</t>
  </si>
  <si>
    <t>MSN (ou équivalent)</t>
  </si>
  <si>
    <t>Profil Facebook</t>
  </si>
  <si>
    <t>Qu'est ce que je peux faire sur Internet</t>
  </si>
  <si>
    <t>Sans demander / pas trop de temps</t>
  </si>
  <si>
    <t>Sans demander / autant que je veux</t>
  </si>
  <si>
    <t>3. Moi et Internet</t>
  </si>
  <si>
    <t>4. Ce que je fais sur Internet</t>
  </si>
  <si>
    <t>Profil Internet</t>
  </si>
  <si>
    <t>Contrôle des parents</t>
  </si>
  <si>
    <t>Quel jeu :</t>
  </si>
  <si>
    <t>Achats en ligne</t>
  </si>
  <si>
    <t>Acht ou vente?</t>
  </si>
  <si>
    <t>Qui paie?</t>
  </si>
  <si>
    <t>Quoi?</t>
  </si>
  <si>
    <t>Téléchargement</t>
  </si>
  <si>
    <t>Dialogue en ligne</t>
  </si>
  <si>
    <t>Rencontres</t>
  </si>
  <si>
    <t>Danger</t>
  </si>
  <si>
    <t>Avec qui</t>
  </si>
  <si>
    <t>Connexion</t>
  </si>
  <si>
    <t>Fréquence</t>
  </si>
  <si>
    <t>8h – 14h</t>
  </si>
  <si>
    <t xml:space="preserve"> 22h et +</t>
  </si>
  <si>
    <t>Horaires</t>
  </si>
  <si>
    <t>Temps de connexion</t>
  </si>
  <si>
    <t>Pendant vacances</t>
  </si>
  <si>
    <t>20h et +</t>
  </si>
  <si>
    <t>1h - 4h</t>
  </si>
  <si>
    <t>10h - 14h</t>
  </si>
  <si>
    <t>15h - 19h</t>
  </si>
  <si>
    <t>5h - 9h</t>
  </si>
  <si>
    <t>41. Je me connecte</t>
  </si>
  <si>
    <t>42. Je vais sur Internet pour</t>
  </si>
  <si>
    <t>5. Ce que je connais de la loi</t>
  </si>
  <si>
    <t>Espace Internet</t>
  </si>
  <si>
    <t>Charte Internet</t>
  </si>
  <si>
    <t>La charte Internet du collège</t>
  </si>
  <si>
    <t>Internet, c'est un espace de liberté, je peux :</t>
  </si>
  <si>
    <t>Merci de bien utiliser les boutons de navigation pour vous déplacer dans la fiche.</t>
  </si>
  <si>
    <t xml:space="preserve">Version 1.01 du </t>
  </si>
  <si>
    <t>Liste 1-5</t>
  </si>
  <si>
    <t>Chambre - Ordinateur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</si>
</sst>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[$-40C]d\ mmmm\ yyyy;@"/>
    <numFmt numFmtId="168" formatCode="_-* #,##0.000\ _€_-;\-* #,##0.000\ _€_-;_-* &quot;-&quot;??\ _€_-;_-@_-"/>
    <numFmt numFmtId="169" formatCode="_-* #,##0.0\ _€_-;\-* #,##0.0\ _€_-;_-* &quot;-&quot;??\ _€_-;_-@_-"/>
    <numFmt numFmtId="170" formatCode="_-* #,##0\ _€_-;\-* #,##0\ _€_-;_-* &quot;-&quot;??\ _€_-;_-@_-"/>
  </numFmts>
  <fonts count="2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b/>
      <sz val="14"/>
      <color indexed="58"/>
      <name val="Times New Roman"/>
      <family val="1"/>
    </font>
    <font>
      <b/>
      <sz val="24"/>
      <color indexed="9"/>
      <name val="Arial"/>
      <family val="2"/>
    </font>
    <font>
      <b/>
      <sz val="20"/>
      <color indexed="10"/>
      <name val="Arial"/>
      <family val="2"/>
    </font>
    <font>
      <b/>
      <i/>
      <sz val="10"/>
      <color indexed="16"/>
      <name val="Arial"/>
      <family val="2"/>
    </font>
    <font>
      <sz val="10"/>
      <color indexed="58"/>
      <name val="Arial"/>
      <family val="0"/>
    </font>
    <font>
      <b/>
      <sz val="20"/>
      <color indexed="5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medium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8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53"/>
      </left>
      <right style="medium">
        <color indexed="53"/>
      </right>
      <top style="thin">
        <color indexed="5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" borderId="0" xfId="0" applyFill="1" applyAlignment="1">
      <alignment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right"/>
      <protection hidden="1"/>
    </xf>
    <xf numFmtId="167" fontId="0" fillId="2" borderId="0" xfId="0" applyNumberFormat="1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4" borderId="9" xfId="0" applyFill="1" applyBorder="1" applyAlignment="1" applyProtection="1">
      <alignment vertical="center"/>
      <protection/>
    </xf>
    <xf numFmtId="0" fontId="2" fillId="4" borderId="10" xfId="0" applyFont="1" applyFill="1" applyBorder="1" applyAlignment="1" applyProtection="1">
      <alignment horizontal="right" vertical="center"/>
      <protection/>
    </xf>
    <xf numFmtId="0" fontId="2" fillId="4" borderId="10" xfId="0" applyFont="1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vertical="center"/>
      <protection/>
    </xf>
    <xf numFmtId="0" fontId="0" fillId="4" borderId="0" xfId="0" applyFill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1" fillId="2" borderId="2" xfId="0" applyFont="1" applyFill="1" applyBorder="1" applyAlignment="1" applyProtection="1">
      <alignment horizontal="center" vertical="center" textRotation="90" wrapText="1"/>
      <protection/>
    </xf>
    <xf numFmtId="0" fontId="2" fillId="2" borderId="2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horizontal="center" vertical="center" textRotation="90" wrapText="1"/>
      <protection/>
    </xf>
    <xf numFmtId="0" fontId="2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1" fillId="2" borderId="7" xfId="0" applyFont="1" applyFill="1" applyBorder="1" applyAlignment="1" applyProtection="1">
      <alignment horizontal="center" vertical="center" textRotation="90" wrapText="1"/>
      <protection/>
    </xf>
    <xf numFmtId="0" fontId="2" fillId="2" borderId="7" xfId="0" applyFont="1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8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2" borderId="0" xfId="0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3" fillId="2" borderId="3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3" fillId="2" borderId="5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2" borderId="3" xfId="0" applyFont="1" applyFill="1" applyBorder="1" applyAlignment="1" applyProtection="1">
      <alignment horizontal="left" vertical="center"/>
      <protection/>
    </xf>
    <xf numFmtId="0" fontId="0" fillId="2" borderId="5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5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2" borderId="3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0" fillId="2" borderId="0" xfId="0" applyFill="1" applyBorder="1" applyAlignment="1" applyProtection="1">
      <alignment horizontal="left" vertical="center"/>
      <protection/>
    </xf>
    <xf numFmtId="0" fontId="0" fillId="3" borderId="0" xfId="0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5" fillId="2" borderId="0" xfId="0" applyFont="1" applyFill="1" applyBorder="1" applyAlignment="1" applyProtection="1">
      <alignment horizontal="right" vertical="center"/>
      <protection/>
    </xf>
    <xf numFmtId="0" fontId="12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left"/>
    </xf>
    <xf numFmtId="0" fontId="16" fillId="2" borderId="13" xfId="0" applyFont="1" applyFill="1" applyBorder="1" applyAlignment="1">
      <alignment horizontal="center"/>
    </xf>
    <xf numFmtId="9" fontId="17" fillId="2" borderId="0" xfId="21" applyFont="1" applyFill="1" applyBorder="1" applyAlignment="1">
      <alignment horizontal="center"/>
    </xf>
    <xf numFmtId="9" fontId="17" fillId="0" borderId="0" xfId="21" applyFont="1" applyFill="1" applyBorder="1" applyAlignment="1">
      <alignment horizontal="center"/>
    </xf>
    <xf numFmtId="9" fontId="17" fillId="2" borderId="7" xfId="2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0" xfId="0" applyFont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9" fontId="0" fillId="2" borderId="15" xfId="21" applyFont="1" applyFill="1" applyBorder="1" applyAlignment="1">
      <alignment horizontal="center"/>
    </xf>
    <xf numFmtId="9" fontId="0" fillId="2" borderId="16" xfId="21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vertical="center" wrapText="1"/>
      <protection/>
    </xf>
    <xf numFmtId="0" fontId="12" fillId="2" borderId="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0" fillId="5" borderId="2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7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9" fontId="0" fillId="2" borderId="0" xfId="21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2" borderId="0" xfId="21" applyFont="1" applyFill="1" applyBorder="1" applyAlignment="1">
      <alignment horizontal="center"/>
    </xf>
    <xf numFmtId="9" fontId="0" fillId="0" borderId="0" xfId="2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9" fontId="0" fillId="2" borderId="0" xfId="21" applyFont="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 textRotation="90" wrapText="1"/>
      <protection/>
    </xf>
    <xf numFmtId="9" fontId="0" fillId="0" borderId="0" xfId="2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0" fillId="2" borderId="2" xfId="2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9" fontId="0" fillId="0" borderId="0" xfId="0" applyNumberFormat="1" applyFont="1" applyAlignment="1">
      <alignment/>
    </xf>
    <xf numFmtId="0" fontId="0" fillId="2" borderId="7" xfId="0" applyFont="1" applyFill="1" applyBorder="1" applyAlignment="1">
      <alignment/>
    </xf>
    <xf numFmtId="9" fontId="0" fillId="2" borderId="7" xfId="21" applyFont="1" applyFill="1" applyBorder="1" applyAlignment="1">
      <alignment horizontal="center"/>
    </xf>
    <xf numFmtId="0" fontId="18" fillId="4" borderId="0" xfId="0" applyFont="1" applyFill="1" applyBorder="1" applyAlignment="1">
      <alignment horizontal="left"/>
    </xf>
    <xf numFmtId="9" fontId="0" fillId="2" borderId="2" xfId="2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9" fontId="0" fillId="0" borderId="0" xfId="2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left"/>
    </xf>
    <xf numFmtId="9" fontId="0" fillId="0" borderId="0" xfId="21" applyFont="1" applyFill="1" applyBorder="1" applyAlignment="1">
      <alignment horizontal="center"/>
    </xf>
    <xf numFmtId="0" fontId="0" fillId="2" borderId="21" xfId="0" applyFont="1" applyFill="1" applyBorder="1" applyAlignment="1">
      <alignment horizontal="left"/>
    </xf>
    <xf numFmtId="0" fontId="0" fillId="2" borderId="5" xfId="0" applyFont="1" applyFill="1" applyBorder="1" applyAlignment="1">
      <alignment/>
    </xf>
    <xf numFmtId="0" fontId="0" fillId="2" borderId="2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24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9" fontId="0" fillId="2" borderId="18" xfId="21" applyFont="1" applyFill="1" applyBorder="1" applyAlignment="1">
      <alignment horizontal="center"/>
    </xf>
    <xf numFmtId="9" fontId="0" fillId="2" borderId="25" xfId="21" applyFont="1" applyFill="1" applyBorder="1" applyAlignment="1">
      <alignment horizontal="center"/>
    </xf>
    <xf numFmtId="9" fontId="0" fillId="2" borderId="25" xfId="21" applyFont="1" applyFill="1" applyBorder="1" applyAlignment="1">
      <alignment horizontal="center"/>
    </xf>
    <xf numFmtId="9" fontId="0" fillId="0" borderId="0" xfId="0" applyNumberFormat="1" applyFont="1" applyAlignment="1">
      <alignment/>
    </xf>
    <xf numFmtId="0" fontId="12" fillId="2" borderId="7" xfId="0" applyFont="1" applyFill="1" applyBorder="1" applyAlignment="1">
      <alignment horizontal="center"/>
    </xf>
    <xf numFmtId="9" fontId="0" fillId="0" borderId="0" xfId="0" applyNumberFormat="1" applyFont="1" applyAlignment="1">
      <alignment/>
    </xf>
    <xf numFmtId="0" fontId="20" fillId="0" borderId="0" xfId="0" applyFont="1" applyFill="1" applyBorder="1" applyAlignment="1" applyProtection="1">
      <alignment vertical="center" textRotation="90" wrapText="1"/>
      <protection/>
    </xf>
    <xf numFmtId="0" fontId="12" fillId="0" borderId="0" xfId="0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9" fontId="0" fillId="2" borderId="0" xfId="21" applyFont="1" applyFill="1" applyBorder="1" applyAlignment="1">
      <alignment horizontal="center"/>
    </xf>
    <xf numFmtId="0" fontId="0" fillId="2" borderId="0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horizontal="left" vertical="center"/>
      <protection/>
    </xf>
    <xf numFmtId="9" fontId="0" fillId="2" borderId="7" xfId="2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horizontal="left" vertical="center"/>
      <protection/>
    </xf>
    <xf numFmtId="0" fontId="0" fillId="2" borderId="8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>
      <alignment/>
    </xf>
    <xf numFmtId="9" fontId="0" fillId="2" borderId="0" xfId="21" applyFont="1" applyFill="1" applyBorder="1" applyAlignment="1">
      <alignment horizontal="center"/>
    </xf>
    <xf numFmtId="0" fontId="0" fillId="2" borderId="0" xfId="0" applyFont="1" applyFill="1" applyBorder="1" applyAlignment="1" applyProtection="1">
      <alignment horizontal="right" vertical="center"/>
      <protection/>
    </xf>
    <xf numFmtId="0" fontId="0" fillId="2" borderId="0" xfId="0" applyFont="1" applyFill="1" applyBorder="1" applyAlignment="1">
      <alignment vertical="center"/>
    </xf>
    <xf numFmtId="9" fontId="0" fillId="2" borderId="0" xfId="21" applyFont="1" applyFill="1" applyBorder="1" applyAlignment="1">
      <alignment horizontal="center" vertical="center"/>
    </xf>
    <xf numFmtId="0" fontId="20" fillId="0" borderId="4" xfId="0" applyFont="1" applyFill="1" applyBorder="1" applyAlignment="1" applyProtection="1">
      <alignment vertical="center" textRotation="90" wrapText="1"/>
      <protection/>
    </xf>
    <xf numFmtId="0" fontId="0" fillId="0" borderId="5" xfId="0" applyFont="1" applyFill="1" applyBorder="1" applyAlignment="1">
      <alignment/>
    </xf>
    <xf numFmtId="0" fontId="0" fillId="2" borderId="0" xfId="0" applyFont="1" applyFill="1" applyBorder="1" applyAlignment="1" applyProtection="1">
      <alignment horizontal="right" vertical="center"/>
      <protection/>
    </xf>
    <xf numFmtId="0" fontId="17" fillId="2" borderId="26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0" fillId="2" borderId="0" xfId="0" applyFill="1" applyBorder="1" applyAlignment="1" applyProtection="1">
      <alignment horizontal="left" wrapText="1"/>
      <protection hidden="1"/>
    </xf>
    <xf numFmtId="0" fontId="13" fillId="2" borderId="0" xfId="15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6" fillId="2" borderId="1" xfId="0" applyFont="1" applyFill="1" applyBorder="1" applyAlignment="1" applyProtection="1">
      <alignment horizontal="right" vertical="center" textRotation="90" wrapText="1"/>
      <protection/>
    </xf>
    <xf numFmtId="0" fontId="6" fillId="2" borderId="4" xfId="0" applyFont="1" applyFill="1" applyBorder="1" applyAlignment="1" applyProtection="1">
      <alignment horizontal="right" vertical="center" textRotation="90" wrapText="1"/>
      <protection/>
    </xf>
    <xf numFmtId="0" fontId="6" fillId="2" borderId="6" xfId="0" applyFont="1" applyFill="1" applyBorder="1" applyAlignment="1" applyProtection="1">
      <alignment horizontal="right" vertical="center" textRotation="90" wrapText="1"/>
      <protection/>
    </xf>
    <xf numFmtId="0" fontId="6" fillId="2" borderId="1" xfId="0" applyFont="1" applyFill="1" applyBorder="1" applyAlignment="1" applyProtection="1">
      <alignment horizontal="center" vertical="center" textRotation="90" wrapText="1"/>
      <protection/>
    </xf>
    <xf numFmtId="0" fontId="6" fillId="2" borderId="4" xfId="0" applyFont="1" applyFill="1" applyBorder="1" applyAlignment="1" applyProtection="1">
      <alignment horizontal="center" vertical="center" textRotation="90" wrapText="1"/>
      <protection/>
    </xf>
    <xf numFmtId="0" fontId="6" fillId="2" borderId="6" xfId="0" applyFont="1" applyFill="1" applyBorder="1" applyAlignment="1" applyProtection="1">
      <alignment horizontal="center" vertical="center" textRotation="90" wrapText="1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20" fillId="2" borderId="1" xfId="0" applyFont="1" applyFill="1" applyBorder="1" applyAlignment="1" applyProtection="1">
      <alignment horizontal="center" vertical="center" textRotation="90" wrapText="1"/>
      <protection/>
    </xf>
    <xf numFmtId="0" fontId="20" fillId="2" borderId="4" xfId="0" applyFont="1" applyFill="1" applyBorder="1" applyAlignment="1" applyProtection="1">
      <alignment horizontal="center" vertical="center" textRotation="90" wrapText="1"/>
      <protection/>
    </xf>
    <xf numFmtId="0" fontId="20" fillId="2" borderId="6" xfId="0" applyFont="1" applyFill="1" applyBorder="1" applyAlignment="1" applyProtection="1">
      <alignment horizontal="center" vertical="center" textRotation="90" wrapText="1"/>
      <protection/>
    </xf>
    <xf numFmtId="0" fontId="19" fillId="2" borderId="1" xfId="0" applyFont="1" applyFill="1" applyBorder="1" applyAlignment="1">
      <alignment horizontal="center" vertical="center" textRotation="90"/>
    </xf>
    <xf numFmtId="0" fontId="19" fillId="2" borderId="4" xfId="0" applyFont="1" applyFill="1" applyBorder="1" applyAlignment="1">
      <alignment horizontal="center" vertical="center" textRotation="90"/>
    </xf>
    <xf numFmtId="0" fontId="19" fillId="2" borderId="6" xfId="0" applyFont="1" applyFill="1" applyBorder="1" applyAlignment="1">
      <alignment horizontal="center" vertical="center" textRotation="90"/>
    </xf>
    <xf numFmtId="0" fontId="18" fillId="4" borderId="27" xfId="0" applyFont="1" applyFill="1" applyBorder="1" applyAlignment="1">
      <alignment horizontal="left"/>
    </xf>
    <xf numFmtId="0" fontId="18" fillId="4" borderId="28" xfId="0" applyFont="1" applyFill="1" applyBorder="1" applyAlignment="1">
      <alignment horizontal="left"/>
    </xf>
    <xf numFmtId="0" fontId="18" fillId="4" borderId="29" xfId="0" applyFont="1" applyFill="1" applyBorder="1" applyAlignment="1">
      <alignment horizontal="left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9" fontId="17" fillId="2" borderId="32" xfId="21" applyFont="1" applyFill="1" applyBorder="1" applyAlignment="1">
      <alignment horizontal="center"/>
    </xf>
    <xf numFmtId="9" fontId="17" fillId="2" borderId="16" xfId="21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6" fillId="2" borderId="33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4">
    <dxf>
      <fill>
        <patternFill patternType="none">
          <bgColor indexed="65"/>
        </patternFill>
      </fill>
      <border>
        <left style="thin">
          <color rgb="FFFFCC00"/>
        </left>
        <right style="thin">
          <color rgb="FF00FF00"/>
        </right>
        <top style="thin"/>
        <bottom style="thin">
          <color rgb="FF00FF00"/>
        </bottom>
      </border>
    </dxf>
    <dxf>
      <font>
        <b/>
        <i val="0"/>
      </font>
      <border/>
    </dxf>
    <dxf>
      <font>
        <b/>
        <i val="0"/>
        <color rgb="FF003300"/>
      </font>
      <border/>
    </dxf>
    <dxf>
      <font>
        <b/>
        <i val="0"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</xdr:row>
      <xdr:rowOff>0</xdr:rowOff>
    </xdr:from>
    <xdr:to>
      <xdr:col>9</xdr:col>
      <xdr:colOff>742950</xdr:colOff>
      <xdr:row>9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076325" y="323850"/>
          <a:ext cx="6248400" cy="1171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noFill/>
              </a:ln>
              <a:gradFill rotWithShape="1">
                <a:gsLst>
                  <a:gs pos="0">
                    <a:srgbClr val="008000"/>
                  </a:gs>
                  <a:gs pos="100000">
                    <a:srgbClr val="003300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Connaissance des délégués
Formulaire de dépouillement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1</xdr:row>
      <xdr:rowOff>38100</xdr:rowOff>
    </xdr:from>
    <xdr:to>
      <xdr:col>6</xdr:col>
      <xdr:colOff>333375</xdr:colOff>
      <xdr:row>1</xdr:row>
      <xdr:rowOff>409575</xdr:rowOff>
    </xdr:to>
    <xdr:sp>
      <xdr:nvSpPr>
        <xdr:cNvPr id="1" name="AutoShape 75"/>
        <xdr:cNvSpPr>
          <a:spLocks/>
        </xdr:cNvSpPr>
      </xdr:nvSpPr>
      <xdr:spPr>
        <a:xfrm>
          <a:off x="2133600" y="133350"/>
          <a:ext cx="476250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noFill/>
              </a:ln>
              <a:gradFill rotWithShape="1">
                <a:gsLst>
                  <a:gs pos="0">
                    <a:srgbClr val="008000"/>
                  </a:gs>
                  <a:gs pos="100000">
                    <a:srgbClr val="003300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Saisie d'un nouveau formulaire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57150</xdr:rowOff>
    </xdr:from>
    <xdr:to>
      <xdr:col>7</xdr:col>
      <xdr:colOff>114300</xdr:colOff>
      <xdr:row>1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1076325" y="123825"/>
          <a:ext cx="48577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noFill/>
              </a:ln>
              <a:gradFill rotWithShape="1">
                <a:gsLst>
                  <a:gs pos="0">
                    <a:srgbClr val="008000"/>
                  </a:gs>
                  <a:gs pos="100000">
                    <a:srgbClr val="003300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Statistiques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phane.pernaton@ac-dijon.f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B2:K44"/>
  <sheetViews>
    <sheetView showGridLines="0" workbookViewId="0" topLeftCell="A1">
      <selection activeCell="B2" sqref="B2"/>
    </sheetView>
  </sheetViews>
  <sheetFormatPr defaultColWidth="11.421875" defaultRowHeight="12.75"/>
  <cols>
    <col min="1" max="1" width="1.7109375" style="16" customWidth="1"/>
    <col min="2" max="6" width="11.421875" style="16" customWidth="1"/>
    <col min="7" max="7" width="17.00390625" style="16" bestFit="1" customWidth="1"/>
    <col min="8" max="15" width="11.421875" style="16" customWidth="1"/>
    <col min="16" max="16" width="11.421875" style="17" customWidth="1"/>
    <col min="17" max="16384" width="11.421875" style="16" customWidth="1"/>
  </cols>
  <sheetData>
    <row r="2" spans="2:11" ht="12.75">
      <c r="B2" s="13"/>
      <c r="C2" s="14"/>
      <c r="D2" s="14"/>
      <c r="E2" s="14"/>
      <c r="F2" s="14"/>
      <c r="G2" s="14"/>
      <c r="H2" s="14"/>
      <c r="I2" s="14"/>
      <c r="J2" s="14"/>
      <c r="K2" s="15"/>
    </row>
    <row r="3" spans="2:11" ht="12.75">
      <c r="B3" s="18"/>
      <c r="C3" s="206"/>
      <c r="D3" s="206"/>
      <c r="E3" s="206"/>
      <c r="F3" s="206"/>
      <c r="G3" s="206"/>
      <c r="H3" s="206"/>
      <c r="I3" s="206"/>
      <c r="J3" s="206"/>
      <c r="K3" s="20"/>
    </row>
    <row r="4" spans="2:11" ht="12.75">
      <c r="B4" s="18"/>
      <c r="C4" s="19"/>
      <c r="D4" s="19"/>
      <c r="E4" s="19"/>
      <c r="F4" s="19"/>
      <c r="G4" s="19"/>
      <c r="H4" s="19"/>
      <c r="I4" s="19"/>
      <c r="J4" s="19"/>
      <c r="K4" s="20"/>
    </row>
    <row r="5" spans="2:11" ht="12.75">
      <c r="B5" s="18"/>
      <c r="C5" s="19"/>
      <c r="D5" s="19"/>
      <c r="E5" s="19"/>
      <c r="F5" s="19"/>
      <c r="G5" s="19"/>
      <c r="H5" s="19"/>
      <c r="I5" s="19"/>
      <c r="J5" s="19"/>
      <c r="K5" s="20"/>
    </row>
    <row r="6" spans="2:11" ht="12.75">
      <c r="B6" s="18"/>
      <c r="C6" s="19"/>
      <c r="D6" s="19"/>
      <c r="E6" s="19"/>
      <c r="F6" s="19"/>
      <c r="G6" s="19"/>
      <c r="H6" s="19"/>
      <c r="I6" s="19"/>
      <c r="J6" s="19"/>
      <c r="K6" s="20"/>
    </row>
    <row r="7" spans="2:11" ht="12.75">
      <c r="B7" s="18"/>
      <c r="C7" s="19"/>
      <c r="D7" s="19"/>
      <c r="E7" s="19"/>
      <c r="F7" s="19"/>
      <c r="G7" s="19"/>
      <c r="H7" s="19"/>
      <c r="I7" s="19"/>
      <c r="J7" s="19"/>
      <c r="K7" s="20"/>
    </row>
    <row r="8" spans="2:11" ht="12.75">
      <c r="B8" s="18"/>
      <c r="C8" s="19"/>
      <c r="D8" s="19"/>
      <c r="E8" s="19"/>
      <c r="F8" s="19"/>
      <c r="G8" s="19"/>
      <c r="H8" s="19"/>
      <c r="I8" s="19"/>
      <c r="J8" s="19"/>
      <c r="K8" s="20"/>
    </row>
    <row r="9" spans="2:11" ht="12.75">
      <c r="B9" s="18"/>
      <c r="C9" s="19"/>
      <c r="D9" s="19"/>
      <c r="E9" s="19"/>
      <c r="F9" s="19"/>
      <c r="G9" s="19"/>
      <c r="H9" s="19"/>
      <c r="I9" s="19"/>
      <c r="J9" s="19"/>
      <c r="K9" s="20"/>
    </row>
    <row r="10" spans="2:11" ht="12.75">
      <c r="B10" s="18"/>
      <c r="C10" s="19"/>
      <c r="D10" s="19"/>
      <c r="E10" s="19"/>
      <c r="F10" s="19"/>
      <c r="G10" s="19"/>
      <c r="H10" s="19"/>
      <c r="I10" s="19"/>
      <c r="J10" s="19"/>
      <c r="K10" s="20"/>
    </row>
    <row r="11" spans="2:11" ht="12.75">
      <c r="B11" s="18"/>
      <c r="C11" s="19"/>
      <c r="D11" s="19"/>
      <c r="E11" s="19"/>
      <c r="F11" s="19"/>
      <c r="G11" s="19"/>
      <c r="H11" s="19"/>
      <c r="I11" s="19"/>
      <c r="J11" s="19"/>
      <c r="K11" s="20"/>
    </row>
    <row r="12" spans="2:11" ht="12.75">
      <c r="B12" s="18"/>
      <c r="C12" s="207" t="s">
        <v>43</v>
      </c>
      <c r="D12" s="207"/>
      <c r="E12" s="207"/>
      <c r="F12" s="207"/>
      <c r="G12" s="207"/>
      <c r="H12" s="207"/>
      <c r="I12" s="207"/>
      <c r="J12" s="207"/>
      <c r="K12" s="20"/>
    </row>
    <row r="13" spans="2:11" ht="12.75">
      <c r="B13" s="18"/>
      <c r="C13" s="19"/>
      <c r="D13" s="19"/>
      <c r="E13" s="19"/>
      <c r="F13" s="19"/>
      <c r="G13" s="19"/>
      <c r="H13" s="19"/>
      <c r="I13" s="19"/>
      <c r="J13" s="19"/>
      <c r="K13" s="20"/>
    </row>
    <row r="14" spans="2:11" ht="29.25" customHeight="1">
      <c r="B14" s="18"/>
      <c r="C14" s="204" t="s">
        <v>38</v>
      </c>
      <c r="D14" s="204"/>
      <c r="E14" s="204"/>
      <c r="F14" s="204"/>
      <c r="G14" s="204"/>
      <c r="H14" s="204"/>
      <c r="I14" s="204"/>
      <c r="J14" s="204"/>
      <c r="K14" s="20"/>
    </row>
    <row r="15" spans="2:11" ht="12.75">
      <c r="B15" s="18"/>
      <c r="C15" s="19"/>
      <c r="D15" s="19"/>
      <c r="E15" s="19"/>
      <c r="F15" s="19"/>
      <c r="G15" s="19"/>
      <c r="H15" s="19"/>
      <c r="I15" s="19"/>
      <c r="J15" s="19"/>
      <c r="K15" s="20"/>
    </row>
    <row r="16" spans="2:11" ht="12.75">
      <c r="B16" s="18"/>
      <c r="C16" s="19"/>
      <c r="D16" s="19"/>
      <c r="E16" s="19"/>
      <c r="F16" s="19"/>
      <c r="G16" s="19"/>
      <c r="H16" s="19"/>
      <c r="I16" s="19"/>
      <c r="J16" s="19"/>
      <c r="K16" s="20"/>
    </row>
    <row r="17" spans="2:11" ht="12.75">
      <c r="B17" s="18"/>
      <c r="C17" s="19"/>
      <c r="D17" s="19"/>
      <c r="E17" s="19"/>
      <c r="F17" s="19"/>
      <c r="G17" s="19"/>
      <c r="H17" s="19"/>
      <c r="I17" s="19"/>
      <c r="J17" s="19"/>
      <c r="K17" s="20"/>
    </row>
    <row r="18" spans="2:11" ht="12.75">
      <c r="B18" s="18"/>
      <c r="C18" s="19"/>
      <c r="D18" s="19"/>
      <c r="E18" s="19"/>
      <c r="F18" s="19"/>
      <c r="G18" s="19"/>
      <c r="H18" s="19"/>
      <c r="I18" s="19"/>
      <c r="J18" s="19"/>
      <c r="K18" s="20"/>
    </row>
    <row r="19" spans="2:11" ht="12.75">
      <c r="B19" s="18"/>
      <c r="C19" s="19"/>
      <c r="D19" s="19"/>
      <c r="E19" s="19"/>
      <c r="F19" s="19"/>
      <c r="G19" s="19"/>
      <c r="H19" s="19"/>
      <c r="I19" s="19"/>
      <c r="J19" s="19"/>
      <c r="K19" s="20"/>
    </row>
    <row r="20" spans="2:11" ht="12.75">
      <c r="B20" s="18"/>
      <c r="C20" s="19"/>
      <c r="D20" s="19"/>
      <c r="E20" s="19"/>
      <c r="F20" s="19"/>
      <c r="G20" s="19"/>
      <c r="H20" s="19"/>
      <c r="I20" s="19"/>
      <c r="J20" s="19"/>
      <c r="K20" s="20"/>
    </row>
    <row r="21" spans="2:11" ht="12.75">
      <c r="B21" s="18"/>
      <c r="C21" s="19"/>
      <c r="D21" s="19"/>
      <c r="E21" s="19"/>
      <c r="F21" s="19"/>
      <c r="G21" s="19"/>
      <c r="H21" s="19"/>
      <c r="I21" s="19"/>
      <c r="J21" s="19"/>
      <c r="K21" s="20"/>
    </row>
    <row r="22" spans="2:11" ht="12.75">
      <c r="B22" s="18"/>
      <c r="C22" s="19"/>
      <c r="D22" s="19"/>
      <c r="E22" s="19"/>
      <c r="F22" s="19"/>
      <c r="G22" s="19"/>
      <c r="H22" s="19"/>
      <c r="I22" s="19"/>
      <c r="J22" s="19"/>
      <c r="K22" s="20"/>
    </row>
    <row r="23" spans="2:11" ht="12.75">
      <c r="B23" s="18"/>
      <c r="C23" s="19"/>
      <c r="D23" s="19"/>
      <c r="E23" s="19"/>
      <c r="F23" s="19"/>
      <c r="G23" s="19"/>
      <c r="H23" s="19"/>
      <c r="I23" s="19"/>
      <c r="J23" s="19"/>
      <c r="K23" s="20"/>
    </row>
    <row r="24" spans="2:11" ht="24.75" customHeight="1">
      <c r="B24" s="18"/>
      <c r="C24" s="204" t="s">
        <v>42</v>
      </c>
      <c r="D24" s="204"/>
      <c r="E24" s="204"/>
      <c r="F24" s="204"/>
      <c r="G24" s="204"/>
      <c r="H24" s="204"/>
      <c r="I24" s="204"/>
      <c r="J24" s="204"/>
      <c r="K24" s="20"/>
    </row>
    <row r="25" spans="2:11" ht="12.75">
      <c r="B25" s="18"/>
      <c r="C25" s="19"/>
      <c r="D25" s="19"/>
      <c r="E25" s="19"/>
      <c r="F25" s="19"/>
      <c r="G25" s="19"/>
      <c r="H25" s="19"/>
      <c r="I25" s="19"/>
      <c r="J25" s="19"/>
      <c r="K25" s="20"/>
    </row>
    <row r="26" spans="2:11" ht="12.75">
      <c r="B26" s="18"/>
      <c r="C26" s="19"/>
      <c r="D26" s="19"/>
      <c r="E26" s="19"/>
      <c r="F26" s="19"/>
      <c r="G26" s="19"/>
      <c r="H26" s="19"/>
      <c r="I26" s="19"/>
      <c r="J26" s="19"/>
      <c r="K26" s="20"/>
    </row>
    <row r="27" spans="2:11" ht="12.75">
      <c r="B27" s="18"/>
      <c r="C27" s="19"/>
      <c r="D27" s="19"/>
      <c r="E27" s="19"/>
      <c r="F27" s="19"/>
      <c r="G27" s="19"/>
      <c r="H27" s="19"/>
      <c r="I27" s="19"/>
      <c r="J27" s="19"/>
      <c r="K27" s="20"/>
    </row>
    <row r="28" spans="2:11" ht="12.75">
      <c r="B28" s="18"/>
      <c r="C28" s="19"/>
      <c r="D28" s="19"/>
      <c r="E28" s="19"/>
      <c r="F28" s="19"/>
      <c r="G28" s="19"/>
      <c r="H28" s="19"/>
      <c r="I28" s="19"/>
      <c r="J28" s="19"/>
      <c r="K28" s="20"/>
    </row>
    <row r="29" spans="2:11" ht="12.75">
      <c r="B29" s="18"/>
      <c r="C29" s="19"/>
      <c r="D29" s="19"/>
      <c r="E29" s="19"/>
      <c r="F29" s="19"/>
      <c r="G29" s="19"/>
      <c r="H29" s="19"/>
      <c r="I29" s="19"/>
      <c r="J29" s="19"/>
      <c r="K29" s="20"/>
    </row>
    <row r="30" spans="2:11" ht="12.75">
      <c r="B30" s="18"/>
      <c r="C30" s="19"/>
      <c r="D30" s="19"/>
      <c r="E30" s="19"/>
      <c r="F30" s="19"/>
      <c r="G30" s="19"/>
      <c r="H30" s="19"/>
      <c r="I30" s="19"/>
      <c r="J30" s="19"/>
      <c r="K30" s="20"/>
    </row>
    <row r="31" spans="2:11" ht="12.75">
      <c r="B31" s="18"/>
      <c r="C31" s="19"/>
      <c r="D31" s="19"/>
      <c r="E31" s="19"/>
      <c r="F31" s="19"/>
      <c r="G31" s="19"/>
      <c r="H31" s="19"/>
      <c r="I31" s="19"/>
      <c r="J31" s="19"/>
      <c r="K31" s="20"/>
    </row>
    <row r="32" spans="2:11" ht="12.75">
      <c r="B32" s="18"/>
      <c r="C32" s="19"/>
      <c r="D32" s="19"/>
      <c r="E32" s="19"/>
      <c r="F32" s="19"/>
      <c r="G32" s="19"/>
      <c r="H32" s="19"/>
      <c r="I32" s="19"/>
      <c r="J32" s="19"/>
      <c r="K32" s="20"/>
    </row>
    <row r="33" spans="2:11" ht="23.25" customHeight="1">
      <c r="B33" s="18"/>
      <c r="C33" s="204" t="s">
        <v>224</v>
      </c>
      <c r="D33" s="204"/>
      <c r="E33" s="204"/>
      <c r="F33" s="204"/>
      <c r="G33" s="204"/>
      <c r="H33" s="204"/>
      <c r="I33" s="204"/>
      <c r="J33" s="204"/>
      <c r="K33" s="20"/>
    </row>
    <row r="34" spans="2:11" ht="12.75">
      <c r="B34" s="18"/>
      <c r="C34" s="19"/>
      <c r="D34" s="19"/>
      <c r="E34" s="19"/>
      <c r="F34" s="19"/>
      <c r="G34" s="19"/>
      <c r="H34" s="19"/>
      <c r="I34" s="19"/>
      <c r="J34" s="19"/>
      <c r="K34" s="20"/>
    </row>
    <row r="35" spans="2:11" ht="12.75">
      <c r="B35" s="18"/>
      <c r="C35" s="19"/>
      <c r="D35" s="19"/>
      <c r="E35" s="19"/>
      <c r="F35" s="19"/>
      <c r="G35" s="19"/>
      <c r="H35" s="19"/>
      <c r="I35" s="19"/>
      <c r="J35" s="19"/>
      <c r="K35" s="20"/>
    </row>
    <row r="36" spans="2:11" ht="12.75">
      <c r="B36" s="18"/>
      <c r="C36" s="19" t="s">
        <v>39</v>
      </c>
      <c r="D36" s="19"/>
      <c r="E36" s="19"/>
      <c r="F36" s="19"/>
      <c r="G36" s="19"/>
      <c r="H36" s="19"/>
      <c r="I36" s="19"/>
      <c r="J36" s="19"/>
      <c r="K36" s="20"/>
    </row>
    <row r="37" spans="2:11" ht="12.75">
      <c r="B37" s="18"/>
      <c r="C37" s="19"/>
      <c r="D37" s="19"/>
      <c r="E37" s="19"/>
      <c r="F37" s="205" t="s">
        <v>40</v>
      </c>
      <c r="G37" s="205"/>
      <c r="H37" s="19"/>
      <c r="I37" s="19"/>
      <c r="J37" s="19"/>
      <c r="K37" s="20"/>
    </row>
    <row r="38" spans="2:11" ht="12.75">
      <c r="B38" s="18"/>
      <c r="C38" s="19"/>
      <c r="D38" s="19"/>
      <c r="E38" s="19"/>
      <c r="F38" s="19"/>
      <c r="G38" s="19"/>
      <c r="H38" s="19"/>
      <c r="I38" s="19"/>
      <c r="J38" s="19"/>
      <c r="K38" s="20"/>
    </row>
    <row r="39" spans="2:11" ht="12.75">
      <c r="B39" s="18"/>
      <c r="C39" s="19"/>
      <c r="D39" s="19"/>
      <c r="E39" s="19"/>
      <c r="F39" s="19"/>
      <c r="G39" s="19"/>
      <c r="H39" s="19"/>
      <c r="I39" s="19"/>
      <c r="J39" s="21" t="s">
        <v>41</v>
      </c>
      <c r="K39" s="20"/>
    </row>
    <row r="40" spans="2:11" ht="12.75">
      <c r="B40" s="18"/>
      <c r="C40" s="19"/>
      <c r="D40" s="19"/>
      <c r="E40" s="19"/>
      <c r="F40" s="19"/>
      <c r="G40" s="19"/>
      <c r="H40" s="19"/>
      <c r="I40" s="19"/>
      <c r="J40" s="19"/>
      <c r="K40" s="20"/>
    </row>
    <row r="41" spans="2:11" ht="12.75">
      <c r="B41" s="18"/>
      <c r="C41" s="19"/>
      <c r="D41" s="19"/>
      <c r="E41" s="19"/>
      <c r="F41" s="19"/>
      <c r="G41" s="19"/>
      <c r="H41" s="19"/>
      <c r="I41" s="19"/>
      <c r="J41" s="19"/>
      <c r="K41" s="20"/>
    </row>
    <row r="42" spans="2:11" ht="12.75">
      <c r="B42" s="18"/>
      <c r="C42" s="19"/>
      <c r="D42" s="19"/>
      <c r="E42" s="19"/>
      <c r="F42" s="19"/>
      <c r="G42" s="19"/>
      <c r="H42" s="19"/>
      <c r="I42" s="19"/>
      <c r="J42" s="19"/>
      <c r="K42" s="20"/>
    </row>
    <row r="43" spans="2:11" ht="12.75">
      <c r="B43" s="18"/>
      <c r="C43" s="19"/>
      <c r="D43" s="19"/>
      <c r="E43" s="19"/>
      <c r="F43" s="21" t="s">
        <v>225</v>
      </c>
      <c r="G43" s="22">
        <v>40077</v>
      </c>
      <c r="H43" s="19"/>
      <c r="I43" s="19"/>
      <c r="J43" s="19"/>
      <c r="K43" s="20"/>
    </row>
    <row r="44" spans="2:11" ht="12.75">
      <c r="B44" s="23"/>
      <c r="C44" s="24"/>
      <c r="D44" s="24"/>
      <c r="E44" s="24"/>
      <c r="F44" s="24"/>
      <c r="G44" s="24"/>
      <c r="H44" s="24"/>
      <c r="I44" s="24"/>
      <c r="J44" s="24"/>
      <c r="K44" s="25"/>
    </row>
  </sheetData>
  <sheetProtection sheet="1" objects="1" scenarios="1"/>
  <mergeCells count="6">
    <mergeCell ref="C33:J33"/>
    <mergeCell ref="F37:G37"/>
    <mergeCell ref="C3:J3"/>
    <mergeCell ref="C14:J14"/>
    <mergeCell ref="C12:J12"/>
    <mergeCell ref="C24:J24"/>
  </mergeCells>
  <hyperlinks>
    <hyperlink ref="F37" r:id="rId1" display="stephane.pernaton@ac-dijon.fr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B126"/>
  <sheetViews>
    <sheetView showGridLines="0" tabSelected="1" workbookViewId="0" topLeftCell="A1">
      <pane ySplit="3" topLeftCell="BM4" activePane="bottomLeft" state="frozen"/>
      <selection pane="topLeft" activeCell="B22" sqref="B22"/>
      <selection pane="bottomLeft" activeCell="C16" sqref="C16:C25"/>
    </sheetView>
  </sheetViews>
  <sheetFormatPr defaultColWidth="11.421875" defaultRowHeight="15.75" customHeight="1"/>
  <cols>
    <col min="1" max="1" width="1.57421875" style="27" customWidth="1"/>
    <col min="2" max="2" width="12.00390625" style="28" customWidth="1"/>
    <col min="3" max="3" width="8.28125" style="28" customWidth="1"/>
    <col min="4" max="4" width="10.421875" style="28" customWidth="1"/>
    <col min="5" max="5" width="31.00390625" style="28" customWidth="1"/>
    <col min="6" max="6" width="35.140625" style="28" customWidth="1"/>
    <col min="7" max="7" width="10.57421875" style="28" customWidth="1"/>
    <col min="8" max="8" width="17.8515625" style="28" customWidth="1"/>
    <col min="9" max="9" width="7.28125" style="75" customWidth="1"/>
    <col min="10" max="10" width="8.00390625" style="75" customWidth="1"/>
    <col min="11" max="11" width="2.28125" style="75" customWidth="1"/>
    <col min="12" max="12" width="29.28125" style="239" customWidth="1"/>
    <col min="13" max="13" width="18.8515625" style="239" customWidth="1"/>
    <col min="14" max="14" width="17.57421875" style="240" customWidth="1"/>
    <col min="15" max="17" width="11.421875" style="75" customWidth="1"/>
    <col min="18" max="28" width="11.421875" style="99" customWidth="1"/>
    <col min="29" max="16384" width="11.421875" style="28" customWidth="1"/>
  </cols>
  <sheetData>
    <row r="1" spans="9:28" ht="7.5" customHeight="1">
      <c r="I1" s="67"/>
      <c r="J1" s="67"/>
      <c r="K1" s="67"/>
      <c r="O1" s="67"/>
      <c r="P1" s="67"/>
      <c r="Q1" s="6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8" s="34" customFormat="1" ht="36.75" customHeight="1">
      <c r="A2" s="27"/>
      <c r="B2" s="30"/>
      <c r="C2" s="31" t="s">
        <v>16</v>
      </c>
      <c r="D2" s="32">
        <f>MAX('BD'!2:2)+1</f>
        <v>1</v>
      </c>
      <c r="E2" s="33"/>
      <c r="F2" s="33"/>
      <c r="G2" s="33"/>
      <c r="H2" s="33"/>
      <c r="I2" s="68"/>
      <c r="J2" s="108"/>
      <c r="K2" s="67"/>
      <c r="L2" s="239"/>
      <c r="M2" s="239"/>
      <c r="N2" s="240"/>
      <c r="O2" s="67"/>
      <c r="P2" s="67"/>
      <c r="Q2" s="67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9:28" s="27" customFormat="1" ht="9" customHeight="1">
      <c r="I3" s="67"/>
      <c r="J3" s="67"/>
      <c r="K3" s="67"/>
      <c r="L3" s="239"/>
      <c r="M3" s="239"/>
      <c r="N3" s="240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7:28" ht="15.75" customHeight="1">
      <c r="G4" s="35"/>
      <c r="H4" s="35"/>
      <c r="I4" s="69"/>
      <c r="J4" s="69"/>
      <c r="K4" s="67"/>
      <c r="M4" s="239">
        <f>D2</f>
        <v>1</v>
      </c>
      <c r="O4" s="67"/>
      <c r="P4" s="67"/>
      <c r="Q4" s="6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</row>
    <row r="5" spans="3:28" ht="15.75" customHeight="1">
      <c r="C5" s="208" t="s">
        <v>13</v>
      </c>
      <c r="D5" s="36"/>
      <c r="E5" s="37"/>
      <c r="F5" s="38"/>
      <c r="G5" s="38"/>
      <c r="H5" s="38"/>
      <c r="I5" s="70"/>
      <c r="J5" s="109"/>
      <c r="K5" s="67"/>
      <c r="O5" s="67"/>
      <c r="P5" s="67"/>
      <c r="Q5" s="6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</row>
    <row r="6" spans="3:28" ht="15.75" customHeight="1">
      <c r="C6" s="209"/>
      <c r="D6" s="40"/>
      <c r="E6" s="41" t="s">
        <v>3</v>
      </c>
      <c r="F6" s="42"/>
      <c r="G6" s="42"/>
      <c r="H6" s="78"/>
      <c r="I6" s="71"/>
      <c r="J6" s="110"/>
      <c r="K6" s="67"/>
      <c r="L6" s="239">
        <v>1</v>
      </c>
      <c r="M6" s="239" t="str">
        <f>IF(L6=Système!B1,Système!C1,IF(L6=Système!B2,Système!C2,IF(L6=Système!B3,Système!C3,Système!C4)))</f>
        <v>Collège - Général</v>
      </c>
      <c r="O6" s="67"/>
      <c r="P6" s="67"/>
      <c r="Q6" s="6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</row>
    <row r="7" spans="3:28" ht="15.75" customHeight="1">
      <c r="C7" s="209"/>
      <c r="D7" s="40"/>
      <c r="E7" s="41"/>
      <c r="F7" s="42"/>
      <c r="G7" s="42"/>
      <c r="H7" s="42"/>
      <c r="I7" s="71"/>
      <c r="J7" s="110"/>
      <c r="K7" s="67"/>
      <c r="O7" s="67"/>
      <c r="P7" s="67"/>
      <c r="Q7" s="6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</row>
    <row r="8" spans="3:28" ht="15.75" customHeight="1">
      <c r="C8" s="209"/>
      <c r="D8" s="40"/>
      <c r="E8" s="41" t="s">
        <v>0</v>
      </c>
      <c r="F8" s="42"/>
      <c r="G8" s="42"/>
      <c r="H8" s="42"/>
      <c r="I8" s="71"/>
      <c r="J8" s="110"/>
      <c r="K8" s="67"/>
      <c r="L8" s="239">
        <v>1</v>
      </c>
      <c r="M8" s="239" t="str">
        <f>IF(L8=1,"Garçon","Fille")</f>
        <v>Garçon</v>
      </c>
      <c r="O8" s="67"/>
      <c r="P8" s="67"/>
      <c r="Q8" s="6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</row>
    <row r="9" spans="3:10" ht="15.75" customHeight="1">
      <c r="C9" s="209"/>
      <c r="D9" s="40"/>
      <c r="E9" s="41"/>
      <c r="F9" s="44"/>
      <c r="G9" s="44"/>
      <c r="H9" s="44"/>
      <c r="I9" s="45"/>
      <c r="J9" s="46"/>
    </row>
    <row r="10" spans="3:13" ht="15.75" customHeight="1">
      <c r="C10" s="209"/>
      <c r="D10" s="40"/>
      <c r="E10" s="41" t="s">
        <v>1</v>
      </c>
      <c r="F10" s="47">
        <f>L10</f>
        <v>12</v>
      </c>
      <c r="G10" s="47"/>
      <c r="H10" s="47"/>
      <c r="I10" s="72"/>
      <c r="J10" s="111"/>
      <c r="L10" s="239">
        <v>12</v>
      </c>
      <c r="M10" s="239">
        <f>F10</f>
        <v>12</v>
      </c>
    </row>
    <row r="11" spans="3:10" ht="15.75" customHeight="1">
      <c r="C11" s="209"/>
      <c r="D11" s="40"/>
      <c r="E11" s="41"/>
      <c r="F11" s="42"/>
      <c r="G11" s="42"/>
      <c r="H11" s="42"/>
      <c r="I11" s="73"/>
      <c r="J11" s="112"/>
    </row>
    <row r="12" spans="3:13" ht="15.75" customHeight="1">
      <c r="C12" s="209"/>
      <c r="D12" s="40"/>
      <c r="E12" s="41" t="s">
        <v>2</v>
      </c>
      <c r="F12" s="42"/>
      <c r="G12" s="42"/>
      <c r="H12" s="42"/>
      <c r="I12" s="73"/>
      <c r="J12" s="112"/>
      <c r="L12" s="239">
        <v>3</v>
      </c>
      <c r="M12" s="239" t="str">
        <f>IF(L12=Système!B16,Système!C16,IF(L12=Système!B17,Système!C17,IF(L12=Système!B18,Système!C18,Système!C19)))</f>
        <v>4ème</v>
      </c>
    </row>
    <row r="13" spans="3:10" ht="15.75" customHeight="1">
      <c r="C13" s="210"/>
      <c r="D13" s="48"/>
      <c r="E13" s="49"/>
      <c r="F13" s="50"/>
      <c r="G13" s="50"/>
      <c r="H13" s="50"/>
      <c r="I13" s="74"/>
      <c r="J13" s="112"/>
    </row>
    <row r="14" spans="5:28" s="27" customFormat="1" ht="7.5" customHeight="1">
      <c r="E14" s="51"/>
      <c r="I14" s="75"/>
      <c r="J14" s="75"/>
      <c r="K14" s="75"/>
      <c r="L14" s="239"/>
      <c r="M14" s="239">
        <f>IF(L14=0,0,IF(L14=1,F17,(IF(L14=2,F18,F19))))</f>
        <v>0</v>
      </c>
      <c r="N14" s="240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ht="7.5" customHeight="1">
      <c r="K15" s="55"/>
    </row>
    <row r="16" spans="3:13" ht="15.75" customHeight="1">
      <c r="C16" s="211" t="s">
        <v>45</v>
      </c>
      <c r="D16" s="52"/>
      <c r="E16" s="52"/>
      <c r="F16" s="52"/>
      <c r="G16" s="52"/>
      <c r="H16" s="52"/>
      <c r="I16" s="76"/>
      <c r="J16" s="112"/>
      <c r="K16" s="55"/>
      <c r="M16" s="239">
        <f>IF(L16=0,0,IF(L16=1,F22,IF(L16=2,F23,F24)))</f>
        <v>0</v>
      </c>
    </row>
    <row r="17" spans="3:10" ht="15.75" customHeight="1">
      <c r="C17" s="212"/>
      <c r="D17" s="42"/>
      <c r="E17" s="41" t="s">
        <v>46</v>
      </c>
      <c r="F17" s="44" t="s">
        <v>47</v>
      </c>
      <c r="G17" s="42"/>
      <c r="H17" s="42"/>
      <c r="I17" s="73"/>
      <c r="J17" s="112"/>
    </row>
    <row r="18" spans="3:13" ht="15.75" customHeight="1">
      <c r="C18" s="212"/>
      <c r="D18" s="42"/>
      <c r="E18" s="56"/>
      <c r="F18" s="44" t="s">
        <v>52</v>
      </c>
      <c r="G18" s="44"/>
      <c r="H18" s="44"/>
      <c r="I18" s="45"/>
      <c r="J18" s="46"/>
      <c r="M18" s="239">
        <f>L18</f>
        <v>0</v>
      </c>
    </row>
    <row r="19" spans="3:13" ht="15.75" customHeight="1">
      <c r="C19" s="212"/>
      <c r="D19" s="42"/>
      <c r="E19" s="57"/>
      <c r="F19" s="44" t="s">
        <v>48</v>
      </c>
      <c r="G19" s="44"/>
      <c r="H19" s="44"/>
      <c r="I19" s="45"/>
      <c r="J19" s="46"/>
      <c r="M19" s="239">
        <f>L19</f>
        <v>0</v>
      </c>
    </row>
    <row r="20" spans="3:13" ht="15.75" customHeight="1">
      <c r="C20" s="212"/>
      <c r="D20" s="42"/>
      <c r="E20" s="44"/>
      <c r="F20" s="44"/>
      <c r="G20" s="44"/>
      <c r="H20" s="44"/>
      <c r="I20" s="45"/>
      <c r="J20" s="46"/>
      <c r="M20" s="239">
        <f>L20</f>
        <v>0</v>
      </c>
    </row>
    <row r="21" spans="3:13" ht="15.75" customHeight="1">
      <c r="C21" s="212"/>
      <c r="D21" s="42"/>
      <c r="E21" s="57"/>
      <c r="F21" s="44"/>
      <c r="G21" s="44"/>
      <c r="H21" s="44"/>
      <c r="I21" s="45"/>
      <c r="J21" s="46"/>
      <c r="M21" s="239">
        <f>L21</f>
        <v>0</v>
      </c>
    </row>
    <row r="22" spans="3:13" ht="15.75" customHeight="1">
      <c r="C22" s="212"/>
      <c r="D22" s="42"/>
      <c r="E22" s="41" t="s">
        <v>121</v>
      </c>
      <c r="F22" s="44" t="s">
        <v>51</v>
      </c>
      <c r="G22" s="44"/>
      <c r="H22" s="44"/>
      <c r="I22" s="45"/>
      <c r="J22" s="46"/>
      <c r="M22" s="239">
        <f>L22</f>
        <v>0</v>
      </c>
    </row>
    <row r="23" spans="3:10" ht="15.75" customHeight="1">
      <c r="C23" s="212"/>
      <c r="D23" s="42"/>
      <c r="E23" s="57"/>
      <c r="F23" s="44" t="s">
        <v>49</v>
      </c>
      <c r="G23" s="44"/>
      <c r="H23" s="44"/>
      <c r="I23" s="45"/>
      <c r="J23" s="46"/>
    </row>
    <row r="24" spans="3:13" ht="15.75" customHeight="1">
      <c r="C24" s="212"/>
      <c r="D24" s="42"/>
      <c r="E24" s="56"/>
      <c r="F24" s="44" t="s">
        <v>50</v>
      </c>
      <c r="G24" s="44"/>
      <c r="H24" s="26"/>
      <c r="I24" s="45"/>
      <c r="J24" s="46"/>
      <c r="M24" s="239">
        <f>L24</f>
        <v>0</v>
      </c>
    </row>
    <row r="25" spans="3:13" ht="15.75" customHeight="1">
      <c r="C25" s="213"/>
      <c r="D25" s="50"/>
      <c r="E25" s="50"/>
      <c r="F25" s="53"/>
      <c r="G25" s="53"/>
      <c r="H25" s="53"/>
      <c r="I25" s="54"/>
      <c r="J25" s="46"/>
      <c r="M25" s="239">
        <f>L25</f>
        <v>0</v>
      </c>
    </row>
    <row r="26" spans="6:13" ht="15.75" customHeight="1">
      <c r="F26" s="58"/>
      <c r="G26" s="58"/>
      <c r="H26" s="58"/>
      <c r="I26" s="55"/>
      <c r="J26" s="55"/>
      <c r="M26" s="239">
        <f>L26</f>
        <v>0</v>
      </c>
    </row>
    <row r="27" spans="3:13" ht="15.75" customHeight="1">
      <c r="C27" s="211" t="s">
        <v>53</v>
      </c>
      <c r="D27" s="52"/>
      <c r="E27" s="52"/>
      <c r="F27" s="59"/>
      <c r="G27" s="59"/>
      <c r="H27" s="59"/>
      <c r="I27" s="60"/>
      <c r="J27" s="46"/>
      <c r="M27" s="239">
        <f>L27</f>
        <v>0</v>
      </c>
    </row>
    <row r="28" spans="3:13" ht="15.75" customHeight="1">
      <c r="C28" s="212"/>
      <c r="D28" s="42"/>
      <c r="E28" s="41" t="s">
        <v>54</v>
      </c>
      <c r="F28" s="56" t="s">
        <v>60</v>
      </c>
      <c r="G28" s="47" t="s">
        <v>61</v>
      </c>
      <c r="H28" s="42"/>
      <c r="I28" s="73"/>
      <c r="J28" s="112"/>
      <c r="M28" s="239">
        <f>L28</f>
        <v>0</v>
      </c>
    </row>
    <row r="29" spans="3:10" ht="15.75" customHeight="1">
      <c r="C29" s="212"/>
      <c r="D29" s="42"/>
      <c r="E29" s="56" t="s">
        <v>15</v>
      </c>
      <c r="F29" s="44" t="s">
        <v>55</v>
      </c>
      <c r="G29" s="44"/>
      <c r="H29" s="44"/>
      <c r="I29" s="45"/>
      <c r="J29" s="46"/>
    </row>
    <row r="30" spans="3:13" ht="15.75" customHeight="1">
      <c r="C30" s="212"/>
      <c r="D30" s="42"/>
      <c r="E30" s="57" t="s">
        <v>17</v>
      </c>
      <c r="F30" s="44" t="s">
        <v>56</v>
      </c>
      <c r="G30" s="44"/>
      <c r="H30" s="44"/>
      <c r="I30" s="45"/>
      <c r="J30" s="46"/>
      <c r="M30" s="239">
        <f>IF(L30=0,0,IF(L30=1,F40,IF(L30=2,F41,F42)))</f>
        <v>0</v>
      </c>
    </row>
    <row r="31" spans="3:10" ht="15.75" customHeight="1">
      <c r="C31" s="212"/>
      <c r="D31" s="42"/>
      <c r="E31" s="56"/>
      <c r="F31" s="56"/>
      <c r="G31" s="56"/>
      <c r="H31" s="77"/>
      <c r="I31" s="45"/>
      <c r="J31" s="46"/>
    </row>
    <row r="32" spans="3:13" ht="15.75" customHeight="1">
      <c r="C32" s="212"/>
      <c r="D32" s="42"/>
      <c r="E32" s="56"/>
      <c r="F32" s="56"/>
      <c r="G32" s="56"/>
      <c r="H32" s="44"/>
      <c r="I32" s="45"/>
      <c r="J32" s="46"/>
      <c r="M32" s="239">
        <f aca="true" t="shared" si="0" ref="M32:M40">L32</f>
        <v>0</v>
      </c>
    </row>
    <row r="33" spans="3:13" ht="15.75" customHeight="1">
      <c r="C33" s="212"/>
      <c r="D33" s="42"/>
      <c r="E33" s="56" t="s">
        <v>18</v>
      </c>
      <c r="F33" s="44" t="s">
        <v>57</v>
      </c>
      <c r="G33" s="44"/>
      <c r="H33" s="44"/>
      <c r="I33" s="45"/>
      <c r="J33" s="46"/>
      <c r="M33" s="239">
        <f t="shared" si="0"/>
        <v>0</v>
      </c>
    </row>
    <row r="34" spans="3:13" ht="15.75" customHeight="1">
      <c r="C34" s="212"/>
      <c r="D34" s="42"/>
      <c r="E34" s="56" t="s">
        <v>19</v>
      </c>
      <c r="F34" s="44" t="s">
        <v>58</v>
      </c>
      <c r="G34" s="44"/>
      <c r="H34" s="44"/>
      <c r="I34" s="45"/>
      <c r="J34" s="46"/>
      <c r="M34" s="239">
        <f t="shared" si="0"/>
        <v>0</v>
      </c>
    </row>
    <row r="35" spans="3:13" ht="15.75" customHeight="1">
      <c r="C35" s="212"/>
      <c r="D35" s="42"/>
      <c r="E35" s="56" t="s">
        <v>20</v>
      </c>
      <c r="F35" s="44" t="s">
        <v>59</v>
      </c>
      <c r="G35" s="44"/>
      <c r="H35" s="44"/>
      <c r="I35" s="45"/>
      <c r="J35" s="46"/>
      <c r="M35" s="239">
        <f t="shared" si="0"/>
        <v>0</v>
      </c>
    </row>
    <row r="36" spans="3:10" ht="15.75" customHeight="1">
      <c r="C36" s="212"/>
      <c r="D36" s="42"/>
      <c r="E36" s="56"/>
      <c r="F36" s="44"/>
      <c r="G36" s="44"/>
      <c r="H36" s="44"/>
      <c r="I36" s="45"/>
      <c r="J36" s="46"/>
    </row>
    <row r="37" spans="3:13" ht="15.75" customHeight="1">
      <c r="C37" s="212"/>
      <c r="D37" s="42"/>
      <c r="E37" s="56"/>
      <c r="F37" s="44"/>
      <c r="G37" s="44"/>
      <c r="H37" s="44"/>
      <c r="I37" s="45"/>
      <c r="J37" s="46"/>
      <c r="M37" s="239">
        <f t="shared" si="0"/>
        <v>0</v>
      </c>
    </row>
    <row r="38" spans="3:13" ht="15.75" customHeight="1">
      <c r="C38" s="212"/>
      <c r="D38" s="42"/>
      <c r="E38" s="56"/>
      <c r="F38" s="44"/>
      <c r="G38" s="44"/>
      <c r="H38" s="44"/>
      <c r="I38" s="45"/>
      <c r="J38" s="46"/>
      <c r="M38" s="239">
        <f t="shared" si="0"/>
        <v>0</v>
      </c>
    </row>
    <row r="39" spans="3:13" ht="15.75" customHeight="1">
      <c r="C39" s="212"/>
      <c r="D39" s="42"/>
      <c r="E39" s="56"/>
      <c r="F39" s="44"/>
      <c r="G39" s="44"/>
      <c r="H39" s="44"/>
      <c r="I39" s="45"/>
      <c r="J39" s="46"/>
      <c r="M39" s="239">
        <f t="shared" si="0"/>
        <v>0</v>
      </c>
    </row>
    <row r="40" spans="3:13" ht="15.75" customHeight="1">
      <c r="C40" s="212"/>
      <c r="D40" s="42"/>
      <c r="E40" s="41" t="s">
        <v>62</v>
      </c>
      <c r="F40" s="44" t="s">
        <v>115</v>
      </c>
      <c r="G40" s="44"/>
      <c r="H40" s="44"/>
      <c r="I40" s="45"/>
      <c r="J40" s="46"/>
      <c r="M40" s="239">
        <f t="shared" si="0"/>
        <v>0</v>
      </c>
    </row>
    <row r="41" spans="3:13" ht="15.75" customHeight="1">
      <c r="C41" s="212"/>
      <c r="D41" s="42"/>
      <c r="E41" s="57"/>
      <c r="F41" s="44" t="s">
        <v>116</v>
      </c>
      <c r="G41" s="44"/>
      <c r="H41" s="44"/>
      <c r="I41" s="45"/>
      <c r="J41" s="46"/>
      <c r="M41" s="239">
        <f>L41</f>
        <v>0</v>
      </c>
    </row>
    <row r="42" spans="3:10" ht="15.75" customHeight="1">
      <c r="C42" s="212"/>
      <c r="D42" s="42"/>
      <c r="E42" s="56"/>
      <c r="F42" s="44" t="s">
        <v>117</v>
      </c>
      <c r="G42" s="44"/>
      <c r="H42" s="44"/>
      <c r="I42" s="45"/>
      <c r="J42" s="46"/>
    </row>
    <row r="43" spans="3:10" ht="15.75" customHeight="1">
      <c r="C43" s="213"/>
      <c r="D43" s="50"/>
      <c r="E43" s="50"/>
      <c r="F43" s="53"/>
      <c r="G43" s="53"/>
      <c r="H43" s="53"/>
      <c r="I43" s="54"/>
      <c r="J43" s="46"/>
    </row>
    <row r="44" spans="6:13" ht="15.75" customHeight="1">
      <c r="F44" s="58"/>
      <c r="G44" s="58"/>
      <c r="H44" s="58"/>
      <c r="I44" s="55"/>
      <c r="J44" s="55"/>
      <c r="M44" s="239">
        <f>IF(L44=0,0,IF(L44=1,Système!B31,IF(L44=2,Système!B32,IF(L44=3,Système!B33,Système!B34))))</f>
        <v>0</v>
      </c>
    </row>
    <row r="45" spans="3:13" ht="15.75" customHeight="1">
      <c r="C45" s="211" t="s">
        <v>63</v>
      </c>
      <c r="D45" s="52"/>
      <c r="E45" s="52"/>
      <c r="F45" s="59"/>
      <c r="G45" s="59"/>
      <c r="H45" s="59"/>
      <c r="I45" s="60"/>
      <c r="J45" s="46"/>
      <c r="M45" s="239">
        <f>L45</f>
        <v>0</v>
      </c>
    </row>
    <row r="46" spans="3:13" ht="15.75" customHeight="1">
      <c r="C46" s="212"/>
      <c r="D46" s="42"/>
      <c r="E46" s="41" t="s">
        <v>64</v>
      </c>
      <c r="F46" s="42"/>
      <c r="G46" s="42"/>
      <c r="H46" s="42"/>
      <c r="I46" s="73"/>
      <c r="J46" s="112"/>
      <c r="M46" s="239">
        <f>L46</f>
        <v>0</v>
      </c>
    </row>
    <row r="47" spans="3:14" ht="15.75" customHeight="1">
      <c r="C47" s="212"/>
      <c r="D47" s="42"/>
      <c r="E47" s="56" t="s">
        <v>15</v>
      </c>
      <c r="F47" s="44" t="s">
        <v>65</v>
      </c>
      <c r="G47" s="44" t="s">
        <v>67</v>
      </c>
      <c r="H47" s="44"/>
      <c r="I47" s="45"/>
      <c r="J47" s="46"/>
      <c r="M47" s="239">
        <f>L47</f>
        <v>0</v>
      </c>
      <c r="N47" s="239">
        <f>L38</f>
        <v>0</v>
      </c>
    </row>
    <row r="48" spans="3:13" ht="15.75" customHeight="1">
      <c r="C48" s="212"/>
      <c r="D48" s="42"/>
      <c r="E48" s="57" t="s">
        <v>17</v>
      </c>
      <c r="F48" s="44" t="s">
        <v>66</v>
      </c>
      <c r="G48" s="44"/>
      <c r="H48" s="44"/>
      <c r="I48" s="45"/>
      <c r="J48" s="46"/>
      <c r="M48" s="239">
        <f>L48</f>
        <v>0</v>
      </c>
    </row>
    <row r="49" spans="3:13" ht="15.75" customHeight="1">
      <c r="C49" s="212"/>
      <c r="D49" s="42"/>
      <c r="E49" s="56"/>
      <c r="F49" s="214" t="s">
        <v>68</v>
      </c>
      <c r="G49" s="214"/>
      <c r="H49" s="214"/>
      <c r="I49" s="45"/>
      <c r="J49" s="46"/>
      <c r="M49" s="239">
        <f>L49</f>
        <v>0</v>
      </c>
    </row>
    <row r="50" spans="3:13" ht="15.75" customHeight="1">
      <c r="C50" s="212"/>
      <c r="D50" s="42"/>
      <c r="E50" s="41" t="s">
        <v>69</v>
      </c>
      <c r="F50" s="44"/>
      <c r="G50" s="44"/>
      <c r="H50" s="44"/>
      <c r="I50" s="45"/>
      <c r="J50" s="46"/>
      <c r="M50" s="239" t="str">
        <f>IF(L50=1,Système!B25,IF(L50=2,Système!B26,IF(L50=3,Système!B27,IF(L50=4,Système!B28,Système!B29))))</f>
        <v>20h et +</v>
      </c>
    </row>
    <row r="51" spans="3:13" ht="15.75" customHeight="1">
      <c r="C51" s="212"/>
      <c r="D51" s="42"/>
      <c r="E51" s="57" t="s">
        <v>74</v>
      </c>
      <c r="F51" s="44" t="s">
        <v>145</v>
      </c>
      <c r="G51" s="44"/>
      <c r="H51" s="44"/>
      <c r="I51" s="45"/>
      <c r="J51" s="46"/>
      <c r="M51" s="239" t="str">
        <f>IF(L51=1,Système!B25,IF(L51=2,Système!B26,IF(L51=3,Système!B27,IF(L51=4,Système!B28,Système!B29))))</f>
        <v>20h et +</v>
      </c>
    </row>
    <row r="52" spans="3:10" ht="15.75" customHeight="1">
      <c r="C52" s="212"/>
      <c r="D52" s="42"/>
      <c r="E52" s="57" t="s">
        <v>73</v>
      </c>
      <c r="F52" s="44" t="s">
        <v>70</v>
      </c>
      <c r="G52" s="44"/>
      <c r="H52" s="44"/>
      <c r="I52" s="45"/>
      <c r="J52" s="46"/>
    </row>
    <row r="53" spans="3:10" ht="15.75" customHeight="1">
      <c r="C53" s="212"/>
      <c r="D53" s="42"/>
      <c r="E53" s="57" t="s">
        <v>71</v>
      </c>
      <c r="F53" s="44" t="s">
        <v>142</v>
      </c>
      <c r="G53" s="44"/>
      <c r="H53" s="44"/>
      <c r="I53" s="45"/>
      <c r="J53" s="46"/>
    </row>
    <row r="54" spans="3:10" ht="15.75" customHeight="1">
      <c r="C54" s="212"/>
      <c r="D54" s="42"/>
      <c r="E54" s="56" t="s">
        <v>72</v>
      </c>
      <c r="F54" s="44" t="s">
        <v>143</v>
      </c>
      <c r="G54" s="44"/>
      <c r="H54" s="44"/>
      <c r="I54" s="45"/>
      <c r="J54" s="46"/>
    </row>
    <row r="55" spans="3:13" ht="15.75" customHeight="1">
      <c r="C55" s="212"/>
      <c r="D55" s="42"/>
      <c r="E55" s="56" t="s">
        <v>159</v>
      </c>
      <c r="F55" s="44" t="s">
        <v>144</v>
      </c>
      <c r="G55" s="44"/>
      <c r="H55" s="44"/>
      <c r="I55" s="45"/>
      <c r="J55" s="46"/>
      <c r="L55" s="239">
        <v>1</v>
      </c>
      <c r="M55" s="239">
        <f>IF(L55=0,0,L55)</f>
        <v>1</v>
      </c>
    </row>
    <row r="56" spans="3:13" ht="15.75" customHeight="1">
      <c r="C56" s="213"/>
      <c r="D56" s="50"/>
      <c r="E56" s="53"/>
      <c r="F56" s="53"/>
      <c r="G56" s="53"/>
      <c r="H56" s="53"/>
      <c r="I56" s="54"/>
      <c r="J56" s="46"/>
      <c r="L56" s="239">
        <v>2</v>
      </c>
      <c r="M56" s="239">
        <f>IF(L56=0,0,L56)</f>
        <v>2</v>
      </c>
    </row>
    <row r="57" spans="3:13" ht="15.75" customHeight="1">
      <c r="C57" s="29"/>
      <c r="D57" s="27"/>
      <c r="E57" s="55"/>
      <c r="F57" s="55"/>
      <c r="G57" s="55"/>
      <c r="H57" s="55"/>
      <c r="I57" s="55"/>
      <c r="J57" s="55"/>
      <c r="L57" s="239">
        <v>3</v>
      </c>
      <c r="M57" s="239">
        <f>IF(L57=0,0,L57)</f>
        <v>3</v>
      </c>
    </row>
    <row r="58" spans="3:13" ht="15.75" customHeight="1">
      <c r="C58" s="211" t="s">
        <v>75</v>
      </c>
      <c r="D58" s="52"/>
      <c r="E58" s="59"/>
      <c r="F58" s="59"/>
      <c r="G58" s="59"/>
      <c r="H58" s="59"/>
      <c r="I58" s="60"/>
      <c r="J58" s="46"/>
      <c r="M58" s="239">
        <f>L58</f>
        <v>0</v>
      </c>
    </row>
    <row r="59" spans="3:13" ht="15.75" customHeight="1">
      <c r="C59" s="212"/>
      <c r="D59" s="42"/>
      <c r="E59" s="41" t="s">
        <v>76</v>
      </c>
      <c r="F59" s="42"/>
      <c r="G59" s="42"/>
      <c r="H59" s="42"/>
      <c r="I59" s="73"/>
      <c r="J59" s="112"/>
      <c r="M59" s="239">
        <f>L59</f>
        <v>0</v>
      </c>
    </row>
    <row r="60" spans="3:13" ht="15.75" customHeight="1">
      <c r="C60" s="212"/>
      <c r="D60" s="42"/>
      <c r="E60" s="56" t="s">
        <v>15</v>
      </c>
      <c r="F60" s="61" t="s">
        <v>77</v>
      </c>
      <c r="G60" s="61"/>
      <c r="H60" s="61"/>
      <c r="I60" s="62"/>
      <c r="J60" s="63"/>
      <c r="M60" s="239">
        <f>L60</f>
        <v>0</v>
      </c>
    </row>
    <row r="61" spans="3:13" ht="15.75" customHeight="1">
      <c r="C61" s="212"/>
      <c r="D61" s="42"/>
      <c r="E61" s="56" t="s">
        <v>73</v>
      </c>
      <c r="F61" s="61" t="s">
        <v>153</v>
      </c>
      <c r="G61" s="61" t="s">
        <v>154</v>
      </c>
      <c r="H61" s="61"/>
      <c r="I61" s="62"/>
      <c r="J61" s="63"/>
      <c r="M61" s="239">
        <f>L61</f>
        <v>0</v>
      </c>
    </row>
    <row r="62" spans="3:13" ht="15.75" customHeight="1">
      <c r="C62" s="212"/>
      <c r="D62" s="42"/>
      <c r="E62" s="56"/>
      <c r="F62" s="61"/>
      <c r="G62" s="61" t="s">
        <v>155</v>
      </c>
      <c r="H62" s="61"/>
      <c r="I62" s="62"/>
      <c r="J62" s="63"/>
      <c r="M62" s="239">
        <f>L62</f>
        <v>0</v>
      </c>
    </row>
    <row r="63" spans="3:10" ht="15.75" customHeight="1">
      <c r="C63" s="212"/>
      <c r="D63" s="42"/>
      <c r="E63" s="56"/>
      <c r="F63" s="61"/>
      <c r="G63" s="61" t="s">
        <v>156</v>
      </c>
      <c r="H63" s="61"/>
      <c r="I63" s="62"/>
      <c r="J63" s="63"/>
    </row>
    <row r="64" spans="3:13" ht="15.75" customHeight="1">
      <c r="C64" s="212"/>
      <c r="D64" s="42"/>
      <c r="E64" s="56"/>
      <c r="F64" s="61"/>
      <c r="G64" s="61" t="s">
        <v>157</v>
      </c>
      <c r="H64" s="61"/>
      <c r="I64" s="62"/>
      <c r="J64" s="63"/>
      <c r="L64" s="239">
        <v>4</v>
      </c>
      <c r="M64" s="239">
        <f>IF(L64=0,0,L64)</f>
        <v>4</v>
      </c>
    </row>
    <row r="65" spans="3:13" ht="15.75" customHeight="1">
      <c r="C65" s="212"/>
      <c r="D65" s="42"/>
      <c r="E65" s="56"/>
      <c r="F65" s="61"/>
      <c r="G65" s="61" t="s">
        <v>158</v>
      </c>
      <c r="H65" s="61"/>
      <c r="I65" s="62"/>
      <c r="J65" s="63"/>
      <c r="M65" s="239">
        <f aca="true" t="shared" si="1" ref="M65:M76">L65</f>
        <v>0</v>
      </c>
    </row>
    <row r="66" spans="3:13" ht="15.75" customHeight="1">
      <c r="C66" s="212"/>
      <c r="D66" s="42"/>
      <c r="E66" s="56"/>
      <c r="F66" s="61"/>
      <c r="G66" s="61"/>
      <c r="H66" s="61"/>
      <c r="I66" s="62"/>
      <c r="J66" s="63"/>
      <c r="M66" s="239">
        <f t="shared" si="1"/>
        <v>0</v>
      </c>
    </row>
    <row r="67" spans="3:10" ht="15.75" customHeight="1">
      <c r="C67" s="212"/>
      <c r="D67" s="42"/>
      <c r="E67" s="57" t="s">
        <v>18</v>
      </c>
      <c r="F67" s="61" t="s">
        <v>78</v>
      </c>
      <c r="G67" s="44" t="s">
        <v>79</v>
      </c>
      <c r="H67" s="61"/>
      <c r="I67" s="62"/>
      <c r="J67" s="63"/>
    </row>
    <row r="68" spans="3:13" ht="15.75" customHeight="1">
      <c r="C68" s="212"/>
      <c r="D68" s="42"/>
      <c r="E68" s="56"/>
      <c r="F68" s="44"/>
      <c r="G68" s="61" t="s">
        <v>80</v>
      </c>
      <c r="H68" s="44"/>
      <c r="I68" s="45"/>
      <c r="J68" s="46"/>
      <c r="M68" s="239">
        <f>L68</f>
        <v>0</v>
      </c>
    </row>
    <row r="69" spans="3:13" ht="15.75" customHeight="1">
      <c r="C69" s="212"/>
      <c r="D69" s="42"/>
      <c r="E69" s="56"/>
      <c r="F69" s="44"/>
      <c r="G69" s="44"/>
      <c r="H69" s="44"/>
      <c r="I69" s="45"/>
      <c r="J69" s="46"/>
      <c r="M69" s="239">
        <f>L69</f>
        <v>0</v>
      </c>
    </row>
    <row r="70" spans="3:13" ht="15.75" customHeight="1">
      <c r="C70" s="212"/>
      <c r="D70" s="42"/>
      <c r="E70" s="41" t="s">
        <v>81</v>
      </c>
      <c r="F70" s="44"/>
      <c r="G70" s="44"/>
      <c r="H70" s="44"/>
      <c r="I70" s="45"/>
      <c r="J70" s="46"/>
      <c r="M70" s="239">
        <f>L70</f>
        <v>0</v>
      </c>
    </row>
    <row r="71" spans="3:13" ht="15.75" customHeight="1">
      <c r="C71" s="212"/>
      <c r="D71" s="42"/>
      <c r="E71" s="56"/>
      <c r="F71" s="44"/>
      <c r="G71" s="44"/>
      <c r="H71" s="44"/>
      <c r="I71" s="45"/>
      <c r="J71" s="46"/>
      <c r="M71" s="239">
        <f>L71</f>
        <v>0</v>
      </c>
    </row>
    <row r="72" spans="3:13" ht="15.75" customHeight="1">
      <c r="C72" s="212"/>
      <c r="D72" s="42"/>
      <c r="E72" s="44"/>
      <c r="F72" s="44" t="s">
        <v>82</v>
      </c>
      <c r="G72" s="44"/>
      <c r="H72" s="44"/>
      <c r="I72" s="45"/>
      <c r="J72" s="46"/>
      <c r="L72" s="239">
        <v>5</v>
      </c>
      <c r="M72" s="239">
        <f>IF(L72=0,0,L72)</f>
        <v>5</v>
      </c>
    </row>
    <row r="73" spans="3:13" ht="15.75" customHeight="1">
      <c r="C73" s="212"/>
      <c r="D73" s="42"/>
      <c r="E73" s="56"/>
      <c r="F73" s="44"/>
      <c r="G73" s="44"/>
      <c r="H73" s="44"/>
      <c r="I73" s="45"/>
      <c r="J73" s="46"/>
      <c r="M73" s="239">
        <f t="shared" si="1"/>
        <v>0</v>
      </c>
    </row>
    <row r="74" spans="3:13" ht="15.75" customHeight="1">
      <c r="C74" s="212"/>
      <c r="D74" s="42"/>
      <c r="E74" s="56"/>
      <c r="F74" s="44" t="s">
        <v>83</v>
      </c>
      <c r="G74" s="44"/>
      <c r="H74" s="44"/>
      <c r="I74" s="45"/>
      <c r="J74" s="46"/>
      <c r="M74" s="239">
        <f t="shared" si="1"/>
        <v>0</v>
      </c>
    </row>
    <row r="75" spans="3:13" ht="15.75" customHeight="1">
      <c r="C75" s="212"/>
      <c r="D75" s="42"/>
      <c r="E75" s="56"/>
      <c r="F75" s="57"/>
      <c r="G75" s="56"/>
      <c r="H75" s="56"/>
      <c r="I75" s="45"/>
      <c r="J75" s="46"/>
      <c r="M75" s="239">
        <f t="shared" si="1"/>
        <v>0</v>
      </c>
    </row>
    <row r="76" spans="3:13" ht="15.75" customHeight="1">
      <c r="C76" s="212"/>
      <c r="D76" s="42"/>
      <c r="E76" s="56"/>
      <c r="F76" s="44" t="s">
        <v>127</v>
      </c>
      <c r="G76" s="44"/>
      <c r="H76" s="44"/>
      <c r="I76" s="45"/>
      <c r="J76" s="46"/>
      <c r="M76" s="239">
        <f t="shared" si="1"/>
        <v>0</v>
      </c>
    </row>
    <row r="77" spans="3:13" ht="15.75" customHeight="1">
      <c r="C77" s="212"/>
      <c r="D77" s="42"/>
      <c r="E77" s="56"/>
      <c r="F77" s="44"/>
      <c r="G77" s="44" t="s">
        <v>162</v>
      </c>
      <c r="H77" s="44"/>
      <c r="I77" s="45"/>
      <c r="J77" s="46"/>
      <c r="M77" s="239">
        <f>L77</f>
        <v>0</v>
      </c>
    </row>
    <row r="78" spans="3:13" ht="15.75" customHeight="1">
      <c r="C78" s="212"/>
      <c r="D78" s="42"/>
      <c r="E78" s="56"/>
      <c r="F78" s="44"/>
      <c r="G78" s="44" t="s">
        <v>123</v>
      </c>
      <c r="H78" s="44"/>
      <c r="I78" s="45"/>
      <c r="J78" s="46"/>
      <c r="L78" s="239">
        <v>6</v>
      </c>
      <c r="M78" s="239">
        <f>IF(L78=0,0,L78)</f>
        <v>6</v>
      </c>
    </row>
    <row r="79" spans="3:13" ht="15.75" customHeight="1">
      <c r="C79" s="212"/>
      <c r="D79" s="42"/>
      <c r="E79" s="56"/>
      <c r="F79" s="44"/>
      <c r="G79" s="44" t="s">
        <v>148</v>
      </c>
      <c r="H79" s="44"/>
      <c r="I79" s="45"/>
      <c r="J79" s="46"/>
      <c r="M79" s="239">
        <f>L79</f>
        <v>0</v>
      </c>
    </row>
    <row r="80" spans="3:13" ht="15.75" customHeight="1">
      <c r="C80" s="212"/>
      <c r="D80" s="42"/>
      <c r="E80" s="56"/>
      <c r="F80" s="44"/>
      <c r="G80" s="44" t="s">
        <v>163</v>
      </c>
      <c r="H80" s="44"/>
      <c r="I80" s="45"/>
      <c r="J80" s="46"/>
      <c r="M80" s="239">
        <f>L80</f>
        <v>0</v>
      </c>
    </row>
    <row r="81" spans="3:13" ht="15.75" customHeight="1">
      <c r="C81" s="212"/>
      <c r="D81" s="42"/>
      <c r="E81" s="56"/>
      <c r="F81" s="44"/>
      <c r="G81" s="44" t="s">
        <v>164</v>
      </c>
      <c r="H81" s="44"/>
      <c r="I81" s="45"/>
      <c r="J81" s="46"/>
      <c r="M81" s="239">
        <f>L81</f>
        <v>0</v>
      </c>
    </row>
    <row r="82" spans="3:13" ht="15.75" customHeight="1">
      <c r="C82" s="212"/>
      <c r="D82" s="42"/>
      <c r="E82" s="56"/>
      <c r="F82" s="44"/>
      <c r="G82" s="44"/>
      <c r="H82" s="44"/>
      <c r="I82" s="45"/>
      <c r="J82" s="46"/>
      <c r="M82" s="239">
        <f>L82</f>
        <v>0</v>
      </c>
    </row>
    <row r="83" spans="3:13" ht="15.75" customHeight="1">
      <c r="C83" s="212"/>
      <c r="D83" s="42"/>
      <c r="E83" s="56"/>
      <c r="F83" s="44" t="s">
        <v>86</v>
      </c>
      <c r="G83" s="44" t="s">
        <v>84</v>
      </c>
      <c r="H83" s="44"/>
      <c r="I83" s="45"/>
      <c r="J83" s="46"/>
      <c r="M83" s="239">
        <f>L83</f>
        <v>0</v>
      </c>
    </row>
    <row r="84" spans="3:10" ht="15.75" customHeight="1">
      <c r="C84" s="212"/>
      <c r="D84" s="42"/>
      <c r="E84" s="56"/>
      <c r="F84" s="44"/>
      <c r="G84" s="44" t="s">
        <v>85</v>
      </c>
      <c r="H84" s="44"/>
      <c r="I84" s="45"/>
      <c r="J84" s="46"/>
    </row>
    <row r="85" spans="3:13" ht="15.75" customHeight="1">
      <c r="C85" s="212"/>
      <c r="D85" s="42"/>
      <c r="E85" s="56"/>
      <c r="F85" s="44"/>
      <c r="G85" s="44"/>
      <c r="H85" s="44"/>
      <c r="I85" s="45"/>
      <c r="J85" s="46"/>
      <c r="M85" s="239">
        <f>L85</f>
        <v>0</v>
      </c>
    </row>
    <row r="86" spans="3:13" ht="15.75" customHeight="1">
      <c r="C86" s="212"/>
      <c r="D86" s="42"/>
      <c r="E86" s="56"/>
      <c r="F86" s="44"/>
      <c r="G86" s="44" t="s">
        <v>87</v>
      </c>
      <c r="H86" s="44"/>
      <c r="I86" s="45"/>
      <c r="J86" s="46"/>
      <c r="M86" s="239">
        <f>L86</f>
        <v>0</v>
      </c>
    </row>
    <row r="87" spans="3:13" ht="15.75" customHeight="1">
      <c r="C87" s="212"/>
      <c r="D87" s="42"/>
      <c r="E87" s="56"/>
      <c r="F87" s="44"/>
      <c r="G87" s="44" t="s">
        <v>88</v>
      </c>
      <c r="H87" s="44"/>
      <c r="I87" s="45"/>
      <c r="J87" s="46"/>
      <c r="M87" s="239">
        <f>L87</f>
        <v>0</v>
      </c>
    </row>
    <row r="88" spans="3:13" ht="15.75" customHeight="1">
      <c r="C88" s="212"/>
      <c r="D88" s="42"/>
      <c r="E88" s="56"/>
      <c r="F88" s="44"/>
      <c r="G88" s="61" t="s">
        <v>89</v>
      </c>
      <c r="H88" s="44"/>
      <c r="I88" s="45"/>
      <c r="J88" s="46"/>
      <c r="M88" s="239">
        <f>L88</f>
        <v>0</v>
      </c>
    </row>
    <row r="89" spans="3:13" ht="15.75" customHeight="1">
      <c r="C89" s="212"/>
      <c r="D89" s="42"/>
      <c r="E89" s="56"/>
      <c r="F89" s="44"/>
      <c r="G89" s="61" t="s">
        <v>160</v>
      </c>
      <c r="H89" s="44"/>
      <c r="I89" s="45"/>
      <c r="J89" s="46"/>
      <c r="L89" s="239" t="b">
        <v>1</v>
      </c>
      <c r="M89" s="239" t="b">
        <f>L89</f>
        <v>1</v>
      </c>
    </row>
    <row r="90" spans="3:13" ht="15.75" customHeight="1">
      <c r="C90" s="212"/>
      <c r="D90" s="42"/>
      <c r="E90" s="56"/>
      <c r="F90" s="44"/>
      <c r="G90" s="61"/>
      <c r="H90" s="44"/>
      <c r="I90" s="45"/>
      <c r="J90" s="46"/>
      <c r="M90" s="240"/>
    </row>
    <row r="91" spans="3:13" ht="15.75" customHeight="1">
      <c r="C91" s="212"/>
      <c r="D91" s="42"/>
      <c r="E91" s="56"/>
      <c r="F91" s="44" t="s">
        <v>90</v>
      </c>
      <c r="G91" s="61" t="s">
        <v>91</v>
      </c>
      <c r="H91" s="44"/>
      <c r="I91" s="45"/>
      <c r="J91" s="46"/>
      <c r="M91" s="239">
        <f>L91</f>
        <v>0</v>
      </c>
    </row>
    <row r="92" spans="3:13" ht="15.75" customHeight="1">
      <c r="C92" s="212"/>
      <c r="D92" s="42"/>
      <c r="E92" s="56"/>
      <c r="F92" s="44"/>
      <c r="G92" s="44" t="s">
        <v>92</v>
      </c>
      <c r="H92" s="44"/>
      <c r="I92" s="45"/>
      <c r="J92" s="46"/>
      <c r="M92" s="239">
        <f aca="true" t="shared" si="2" ref="M92:M98">L92</f>
        <v>0</v>
      </c>
    </row>
    <row r="93" spans="3:13" ht="15.75" customHeight="1">
      <c r="C93" s="212"/>
      <c r="D93" s="42"/>
      <c r="E93" s="56"/>
      <c r="F93" s="44"/>
      <c r="G93" s="44" t="s">
        <v>94</v>
      </c>
      <c r="H93" s="44"/>
      <c r="I93" s="45"/>
      <c r="J93" s="46"/>
      <c r="M93" s="239">
        <f t="shared" si="2"/>
        <v>0</v>
      </c>
    </row>
    <row r="94" spans="3:10" ht="15.75" customHeight="1">
      <c r="C94" s="212"/>
      <c r="D94" s="42"/>
      <c r="E94" s="56"/>
      <c r="F94" s="44"/>
      <c r="G94" s="44" t="s">
        <v>93</v>
      </c>
      <c r="H94" s="44"/>
      <c r="I94" s="45"/>
      <c r="J94" s="46"/>
    </row>
    <row r="95" spans="3:13" ht="15.75" customHeight="1">
      <c r="C95" s="212"/>
      <c r="D95" s="42"/>
      <c r="E95" s="56"/>
      <c r="F95" s="44"/>
      <c r="G95" s="44" t="s">
        <v>161</v>
      </c>
      <c r="H95" s="44"/>
      <c r="I95" s="45"/>
      <c r="J95" s="46"/>
      <c r="M95" s="239">
        <f t="shared" si="2"/>
        <v>0</v>
      </c>
    </row>
    <row r="96" spans="3:13" ht="15.75" customHeight="1">
      <c r="C96" s="212"/>
      <c r="D96" s="42"/>
      <c r="E96" s="56"/>
      <c r="F96" s="44"/>
      <c r="G96" s="44"/>
      <c r="H96" s="44"/>
      <c r="I96" s="45"/>
      <c r="J96" s="46"/>
      <c r="M96" s="239">
        <f t="shared" si="2"/>
        <v>0</v>
      </c>
    </row>
    <row r="97" spans="3:13" ht="15.75" customHeight="1">
      <c r="C97" s="212"/>
      <c r="D97" s="42"/>
      <c r="E97" s="56"/>
      <c r="F97" s="44" t="s">
        <v>95</v>
      </c>
      <c r="G97" s="44" t="s">
        <v>96</v>
      </c>
      <c r="H97" s="44"/>
      <c r="I97" s="45"/>
      <c r="J97" s="46"/>
      <c r="M97" s="239">
        <f t="shared" si="2"/>
        <v>0</v>
      </c>
    </row>
    <row r="98" spans="3:13" ht="15.75" customHeight="1">
      <c r="C98" s="212"/>
      <c r="D98" s="42"/>
      <c r="E98" s="56"/>
      <c r="F98" s="44"/>
      <c r="G98" s="44" t="s">
        <v>97</v>
      </c>
      <c r="H98" s="44"/>
      <c r="I98" s="45"/>
      <c r="J98" s="46"/>
      <c r="M98" s="239">
        <f t="shared" si="2"/>
        <v>0</v>
      </c>
    </row>
    <row r="99" spans="3:14" ht="15.75" customHeight="1">
      <c r="C99" s="212"/>
      <c r="D99" s="42"/>
      <c r="E99" s="56"/>
      <c r="F99" s="44"/>
      <c r="G99" s="44" t="s">
        <v>118</v>
      </c>
      <c r="H99" s="44"/>
      <c r="I99" s="45"/>
      <c r="J99" s="46"/>
      <c r="N99" s="241"/>
    </row>
    <row r="100" spans="3:14" ht="15.75" customHeight="1">
      <c r="C100" s="212"/>
      <c r="D100" s="42"/>
      <c r="E100" s="56"/>
      <c r="F100" s="44"/>
      <c r="G100" s="44"/>
      <c r="H100" s="44" t="s">
        <v>151</v>
      </c>
      <c r="I100" s="45"/>
      <c r="J100" s="46"/>
      <c r="N100" s="241"/>
    </row>
    <row r="101" spans="3:14" ht="15.75" customHeight="1">
      <c r="C101" s="212"/>
      <c r="D101" s="42"/>
      <c r="E101" s="56"/>
      <c r="F101" s="44"/>
      <c r="G101" s="44"/>
      <c r="H101" s="44" t="s">
        <v>152</v>
      </c>
      <c r="I101" s="45"/>
      <c r="J101" s="46"/>
      <c r="N101" s="241"/>
    </row>
    <row r="102" spans="3:14" ht="15.75" customHeight="1">
      <c r="C102" s="212"/>
      <c r="D102" s="42"/>
      <c r="E102" s="56"/>
      <c r="F102" s="77" t="s">
        <v>98</v>
      </c>
      <c r="G102" s="44" t="s">
        <v>99</v>
      </c>
      <c r="H102" s="44"/>
      <c r="I102" s="45"/>
      <c r="J102" s="46"/>
      <c r="N102" s="241"/>
    </row>
    <row r="103" spans="3:14" ht="24.75" customHeight="1">
      <c r="C103" s="212"/>
      <c r="D103" s="42"/>
      <c r="E103" s="56"/>
      <c r="F103" s="79" t="s">
        <v>100</v>
      </c>
      <c r="G103" s="80" t="s">
        <v>101</v>
      </c>
      <c r="H103" s="80"/>
      <c r="I103" s="45"/>
      <c r="J103" s="46"/>
      <c r="N103" s="241"/>
    </row>
    <row r="104" spans="3:17" ht="15.75" customHeight="1">
      <c r="C104" s="212"/>
      <c r="D104" s="42"/>
      <c r="E104" s="56"/>
      <c r="F104" s="44"/>
      <c r="G104" s="44" t="s">
        <v>102</v>
      </c>
      <c r="H104" s="44"/>
      <c r="I104" s="45"/>
      <c r="J104" s="46"/>
      <c r="N104" s="241"/>
      <c r="Q104" s="99"/>
    </row>
    <row r="105" spans="3:17" ht="15.75" customHeight="1">
      <c r="C105" s="212"/>
      <c r="D105" s="42"/>
      <c r="E105" s="56"/>
      <c r="F105" s="44"/>
      <c r="G105" s="44" t="s">
        <v>103</v>
      </c>
      <c r="H105" s="44"/>
      <c r="I105" s="45"/>
      <c r="J105" s="46"/>
      <c r="N105" s="241"/>
      <c r="Q105" s="99"/>
    </row>
    <row r="106" spans="3:17" ht="15.75" customHeight="1">
      <c r="C106" s="212"/>
      <c r="D106" s="42"/>
      <c r="E106" s="57"/>
      <c r="F106" s="44"/>
      <c r="G106" s="44" t="s">
        <v>104</v>
      </c>
      <c r="H106" s="44"/>
      <c r="I106" s="45"/>
      <c r="J106" s="46"/>
      <c r="Q106" s="99"/>
    </row>
    <row r="107" spans="3:17" ht="15.75" customHeight="1">
      <c r="C107" s="213"/>
      <c r="D107" s="50"/>
      <c r="E107" s="53"/>
      <c r="F107" s="50"/>
      <c r="G107" s="50"/>
      <c r="H107" s="50"/>
      <c r="I107" s="74"/>
      <c r="J107" s="112"/>
      <c r="Q107" s="99"/>
    </row>
    <row r="108" ht="15.75" customHeight="1">
      <c r="Q108" s="99"/>
    </row>
    <row r="109" spans="3:17" ht="15.75" customHeight="1">
      <c r="C109" s="211" t="s">
        <v>105</v>
      </c>
      <c r="D109" s="52"/>
      <c r="E109" s="52"/>
      <c r="F109" s="59"/>
      <c r="G109" s="59"/>
      <c r="H109" s="59"/>
      <c r="I109" s="60"/>
      <c r="Q109" s="99"/>
    </row>
    <row r="110" spans="3:17" ht="15.75" customHeight="1">
      <c r="C110" s="212"/>
      <c r="D110" s="42"/>
      <c r="E110" s="41" t="s">
        <v>106</v>
      </c>
      <c r="F110" s="42"/>
      <c r="G110" s="42"/>
      <c r="H110" s="42"/>
      <c r="I110" s="73"/>
      <c r="Q110" s="99"/>
    </row>
    <row r="111" spans="3:9" ht="15.75" customHeight="1">
      <c r="C111" s="212"/>
      <c r="D111" s="42"/>
      <c r="E111" s="56" t="s">
        <v>15</v>
      </c>
      <c r="F111" s="44" t="s">
        <v>107</v>
      </c>
      <c r="G111" s="44"/>
      <c r="H111" s="44"/>
      <c r="I111" s="45"/>
    </row>
    <row r="112" spans="3:9" ht="15.75" customHeight="1">
      <c r="C112" s="212"/>
      <c r="D112" s="42"/>
      <c r="E112" s="57" t="s">
        <v>17</v>
      </c>
      <c r="F112" s="44" t="s">
        <v>108</v>
      </c>
      <c r="G112" s="44"/>
      <c r="H112" s="44"/>
      <c r="I112" s="45"/>
    </row>
    <row r="113" spans="3:9" ht="15.75" customHeight="1">
      <c r="C113" s="212"/>
      <c r="D113" s="42"/>
      <c r="E113" s="57" t="s">
        <v>18</v>
      </c>
      <c r="F113" s="44" t="s">
        <v>109</v>
      </c>
      <c r="G113" s="44"/>
      <c r="H113" s="44"/>
      <c r="I113" s="45"/>
    </row>
    <row r="114" spans="3:9" ht="15.75" customHeight="1">
      <c r="C114" s="212"/>
      <c r="D114" s="42"/>
      <c r="E114" s="41" t="s">
        <v>110</v>
      </c>
      <c r="F114" s="44"/>
      <c r="G114" s="44"/>
      <c r="H114" s="44"/>
      <c r="I114" s="45"/>
    </row>
    <row r="115" spans="3:9" ht="15.75" customHeight="1">
      <c r="C115" s="212"/>
      <c r="D115" s="42"/>
      <c r="E115" s="57" t="s">
        <v>74</v>
      </c>
      <c r="F115" s="44" t="s">
        <v>111</v>
      </c>
      <c r="G115" s="44"/>
      <c r="H115" s="44"/>
      <c r="I115" s="45"/>
    </row>
    <row r="116" spans="3:9" ht="15.75" customHeight="1">
      <c r="C116" s="212"/>
      <c r="D116" s="42"/>
      <c r="E116" s="57" t="s">
        <v>73</v>
      </c>
      <c r="F116" s="44" t="s">
        <v>112</v>
      </c>
      <c r="G116" s="44"/>
      <c r="H116" s="44"/>
      <c r="I116" s="45"/>
    </row>
    <row r="117" spans="3:9" ht="15.75" customHeight="1">
      <c r="C117" s="212"/>
      <c r="D117" s="42"/>
      <c r="E117" s="57" t="s">
        <v>71</v>
      </c>
      <c r="F117" s="44" t="s">
        <v>113</v>
      </c>
      <c r="G117" s="44"/>
      <c r="H117" s="44"/>
      <c r="I117" s="45"/>
    </row>
    <row r="118" spans="3:9" ht="15.75" customHeight="1">
      <c r="C118" s="212"/>
      <c r="D118" s="42"/>
      <c r="E118" s="56" t="s">
        <v>72</v>
      </c>
      <c r="F118" s="44" t="s">
        <v>114</v>
      </c>
      <c r="G118" s="44"/>
      <c r="H118" s="44"/>
      <c r="I118" s="45"/>
    </row>
    <row r="119" spans="3:9" ht="15.75" customHeight="1">
      <c r="C119" s="212"/>
      <c r="D119" s="42"/>
      <c r="E119" s="57"/>
      <c r="F119" s="44"/>
      <c r="G119" s="44"/>
      <c r="H119" s="44"/>
      <c r="I119" s="45"/>
    </row>
    <row r="120" spans="3:9" ht="15.75" customHeight="1">
      <c r="C120" s="213"/>
      <c r="D120" s="50"/>
      <c r="E120" s="53"/>
      <c r="F120" s="53"/>
      <c r="G120" s="53"/>
      <c r="H120" s="53"/>
      <c r="I120" s="54"/>
    </row>
    <row r="122" spans="3:9" ht="15.75" customHeight="1">
      <c r="C122" s="64"/>
      <c r="D122" s="52"/>
      <c r="E122" s="52"/>
      <c r="F122" s="52"/>
      <c r="G122" s="52"/>
      <c r="H122" s="52"/>
      <c r="I122" s="76"/>
    </row>
    <row r="123" spans="3:9" ht="15.75" customHeight="1">
      <c r="C123" s="65"/>
      <c r="D123" s="42"/>
      <c r="E123" s="42"/>
      <c r="F123" s="42"/>
      <c r="G123" s="42"/>
      <c r="H123" s="42"/>
      <c r="I123" s="73"/>
    </row>
    <row r="124" spans="3:9" ht="15.75" customHeight="1">
      <c r="C124" s="65"/>
      <c r="D124" s="42"/>
      <c r="E124" s="42"/>
      <c r="F124" s="42"/>
      <c r="G124" s="42"/>
      <c r="H124" s="42"/>
      <c r="I124" s="73"/>
    </row>
    <row r="125" spans="3:9" ht="15.75" customHeight="1">
      <c r="C125" s="65"/>
      <c r="D125" s="42"/>
      <c r="E125" s="42"/>
      <c r="F125" s="42"/>
      <c r="G125" s="42"/>
      <c r="H125" s="42"/>
      <c r="I125" s="73"/>
    </row>
    <row r="126" spans="3:9" ht="15.75" customHeight="1">
      <c r="C126" s="66"/>
      <c r="D126" s="50"/>
      <c r="E126" s="50"/>
      <c r="F126" s="50"/>
      <c r="G126" s="50"/>
      <c r="H126" s="50"/>
      <c r="I126" s="74"/>
    </row>
  </sheetData>
  <sheetProtection sheet="1" objects="1" scenarios="1" selectLockedCells="1" selectUnlockedCells="1"/>
  <protectedRanges>
    <protectedRange sqref="G76:G81" name="Plage3"/>
  </protectedRanges>
  <mergeCells count="7">
    <mergeCell ref="C109:C120"/>
    <mergeCell ref="C45:C56"/>
    <mergeCell ref="C58:C107"/>
    <mergeCell ref="C5:C13"/>
    <mergeCell ref="C16:C25"/>
    <mergeCell ref="C27:C43"/>
    <mergeCell ref="F49:H49"/>
  </mergeCells>
  <conditionalFormatting sqref="H24">
    <cfRule type="expression" priority="1" dxfId="0" stopIfTrue="1">
      <formula>#REF!&lt;&gt;0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3"/>
  <ignoredErrors>
    <ignoredError sqref="M95:M97 M3:M93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2:AB205"/>
  <sheetViews>
    <sheetView showGridLines="0" workbookViewId="0" topLeftCell="A1">
      <pane ySplit="3" topLeftCell="BM152" activePane="bottomLeft" state="frozen"/>
      <selection pane="topLeft" activeCell="B22" sqref="B22"/>
      <selection pane="bottomLeft" activeCell="K178" sqref="K178"/>
    </sheetView>
  </sheetViews>
  <sheetFormatPr defaultColWidth="11.421875" defaultRowHeight="12.75"/>
  <cols>
    <col min="1" max="1" width="1.8515625" style="138" customWidth="1"/>
    <col min="2" max="2" width="9.421875" style="138" customWidth="1"/>
    <col min="3" max="3" width="16.421875" style="138" customWidth="1"/>
    <col min="4" max="4" width="33.57421875" style="138" customWidth="1"/>
    <col min="5" max="5" width="11.421875" style="138" customWidth="1"/>
    <col min="6" max="6" width="5.8515625" style="138" customWidth="1"/>
    <col min="7" max="7" width="8.7109375" style="138" customWidth="1"/>
    <col min="8" max="8" width="9.00390625" style="138" customWidth="1"/>
    <col min="9" max="9" width="6.8515625" style="138" customWidth="1"/>
    <col min="10" max="10" width="5.7109375" style="138" customWidth="1"/>
    <col min="11" max="11" width="6.28125" style="138" customWidth="1"/>
    <col min="12" max="12" width="8.421875" style="138" customWidth="1"/>
    <col min="13" max="13" width="4.57421875" style="138" customWidth="1"/>
    <col min="14" max="14" width="7.00390625" style="138" customWidth="1"/>
    <col min="15" max="15" width="6.57421875" style="138" customWidth="1"/>
    <col min="16" max="16" width="4.57421875" style="138" customWidth="1"/>
    <col min="17" max="25" width="4.421875" style="138" customWidth="1"/>
    <col min="26" max="16384" width="11.421875" style="138" customWidth="1"/>
  </cols>
  <sheetData>
    <row r="1" s="113" customFormat="1" ht="5.25" customHeight="1"/>
    <row r="2" spans="2:14" s="114" customFormat="1" ht="39" customHeight="1"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="113" customFormat="1" ht="7.5" customHeight="1"/>
    <row r="4" spans="1:8" s="117" customFormat="1" ht="12.75">
      <c r="A4" s="113"/>
      <c r="B4" s="113"/>
      <c r="C4" s="231" t="s">
        <v>27</v>
      </c>
      <c r="D4" s="232"/>
      <c r="E4" s="232"/>
      <c r="F4" s="115"/>
      <c r="G4" s="115"/>
      <c r="H4" s="116"/>
    </row>
    <row r="5" spans="3:8" s="117" customFormat="1" ht="12.75">
      <c r="C5" s="233"/>
      <c r="D5" s="234"/>
      <c r="E5" s="234"/>
      <c r="F5" s="88"/>
      <c r="G5" s="118">
        <f>COUNTA('BD'!2:2)-1</f>
        <v>0</v>
      </c>
      <c r="H5" s="119"/>
    </row>
    <row r="6" spans="3:8" s="117" customFormat="1" ht="12.75">
      <c r="C6" s="235"/>
      <c r="D6" s="236"/>
      <c r="E6" s="236"/>
      <c r="F6" s="120"/>
      <c r="G6" s="121"/>
      <c r="H6" s="122"/>
    </row>
    <row r="7" s="117" customFormat="1" ht="13.5" thickBot="1"/>
    <row r="8" spans="1:8" s="123" customFormat="1" ht="24" thickBot="1">
      <c r="A8" s="221" t="s">
        <v>180</v>
      </c>
      <c r="B8" s="222"/>
      <c r="C8" s="222"/>
      <c r="D8" s="222"/>
      <c r="E8" s="222"/>
      <c r="F8" s="222"/>
      <c r="G8" s="222"/>
      <c r="H8" s="223"/>
    </row>
    <row r="10" spans="1:7" s="126" customFormat="1" ht="12.75">
      <c r="A10" s="123"/>
      <c r="B10" s="218" t="s">
        <v>28</v>
      </c>
      <c r="C10" s="124"/>
      <c r="D10" s="124"/>
      <c r="E10" s="124"/>
      <c r="F10" s="124"/>
      <c r="G10" s="125"/>
    </row>
    <row r="11" spans="2:7" s="126" customFormat="1" ht="12.75" customHeight="1">
      <c r="B11" s="219"/>
      <c r="C11" s="127" t="s">
        <v>6</v>
      </c>
      <c r="D11" s="127"/>
      <c r="E11" s="128">
        <f>COUNTIF('BD'!$4:$4,C11)</f>
        <v>0</v>
      </c>
      <c r="F11" s="129" t="e">
        <f>E11/$G$5</f>
        <v>#DIV/0!</v>
      </c>
      <c r="G11" s="130"/>
    </row>
    <row r="12" spans="2:7" s="126" customFormat="1" ht="12.75">
      <c r="B12" s="219"/>
      <c r="C12" s="127" t="s">
        <v>5</v>
      </c>
      <c r="D12" s="127"/>
      <c r="E12" s="128">
        <f>COUNTIF('BD'!$4:$4,C12)</f>
        <v>0</v>
      </c>
      <c r="F12" s="129" t="e">
        <f>E12/$G$5</f>
        <v>#DIV/0!</v>
      </c>
      <c r="G12" s="130"/>
    </row>
    <row r="13" spans="2:7" s="126" customFormat="1" ht="12.75">
      <c r="B13" s="219"/>
      <c r="C13" s="127" t="s">
        <v>7</v>
      </c>
      <c r="D13" s="127"/>
      <c r="E13" s="128">
        <f>COUNTIF('BD'!$4:$4,C13)</f>
        <v>0</v>
      </c>
      <c r="F13" s="129" t="e">
        <f>E13/$G$5</f>
        <v>#DIV/0!</v>
      </c>
      <c r="G13" s="130"/>
    </row>
    <row r="14" spans="2:7" s="126" customFormat="1" ht="12.75">
      <c r="B14" s="220"/>
      <c r="C14" s="131"/>
      <c r="D14" s="131"/>
      <c r="E14" s="131"/>
      <c r="F14" s="131"/>
      <c r="G14" s="132"/>
    </row>
    <row r="15" spans="2:7" s="126" customFormat="1" ht="12.75">
      <c r="B15" s="133"/>
      <c r="C15" s="133"/>
      <c r="D15" s="133"/>
      <c r="E15" s="133"/>
      <c r="F15" s="133"/>
      <c r="G15" s="133"/>
    </row>
    <row r="16" spans="2:7" s="126" customFormat="1" ht="12.75">
      <c r="B16" s="218" t="s">
        <v>22</v>
      </c>
      <c r="C16" s="124"/>
      <c r="D16" s="124"/>
      <c r="E16" s="124"/>
      <c r="F16" s="124"/>
      <c r="G16" s="125"/>
    </row>
    <row r="17" spans="2:7" s="126" customFormat="1" ht="12.75">
      <c r="B17" s="219"/>
      <c r="C17" s="127" t="s">
        <v>30</v>
      </c>
      <c r="D17" s="128"/>
      <c r="E17" s="128">
        <f>COUNTIF('BD'!$6:$6,"Garçon")</f>
        <v>0</v>
      </c>
      <c r="F17" s="129" t="e">
        <f>E17/G5</f>
        <v>#DIV/0!</v>
      </c>
      <c r="G17" s="130"/>
    </row>
    <row r="18" spans="2:7" s="126" customFormat="1" ht="12.75">
      <c r="B18" s="219"/>
      <c r="C18" s="127" t="s">
        <v>29</v>
      </c>
      <c r="D18" s="128"/>
      <c r="E18" s="128">
        <f>COUNTIF('BD'!$6:$6,"Fille")</f>
        <v>0</v>
      </c>
      <c r="F18" s="129" t="e">
        <f>E18/G5</f>
        <v>#DIV/0!</v>
      </c>
      <c r="G18" s="130"/>
    </row>
    <row r="19" spans="2:7" s="126" customFormat="1" ht="12.75">
      <c r="B19" s="220"/>
      <c r="C19" s="131"/>
      <c r="D19" s="131"/>
      <c r="E19" s="131"/>
      <c r="F19" s="131"/>
      <c r="G19" s="132"/>
    </row>
    <row r="21" spans="2:7" s="126" customFormat="1" ht="12.75" customHeight="1">
      <c r="B21" s="218" t="s">
        <v>23</v>
      </c>
      <c r="C21" s="124"/>
      <c r="D21" s="124"/>
      <c r="E21" s="124"/>
      <c r="F21" s="124"/>
      <c r="G21" s="125"/>
    </row>
    <row r="22" spans="2:7" s="126" customFormat="1" ht="12.75">
      <c r="B22" s="219"/>
      <c r="C22" s="127" t="s">
        <v>119</v>
      </c>
      <c r="D22" s="128"/>
      <c r="E22" s="128">
        <f>COUNTIF('BD'!$8:$8,10)</f>
        <v>0</v>
      </c>
      <c r="F22" s="129" t="e">
        <f aca="true" t="shared" si="0" ref="F22:F29">E22/$G$5</f>
        <v>#DIV/0!</v>
      </c>
      <c r="G22" s="130"/>
    </row>
    <row r="23" spans="2:7" s="126" customFormat="1" ht="12.75">
      <c r="B23" s="219"/>
      <c r="C23" s="127" t="s">
        <v>31</v>
      </c>
      <c r="D23" s="128"/>
      <c r="E23" s="128">
        <f>COUNTIF('BD'!$8:$8,11)</f>
        <v>0</v>
      </c>
      <c r="F23" s="129" t="e">
        <f>E23/$G$5</f>
        <v>#DIV/0!</v>
      </c>
      <c r="G23" s="130"/>
    </row>
    <row r="24" spans="2:7" s="126" customFormat="1" ht="12.75">
      <c r="B24" s="219"/>
      <c r="C24" s="127" t="s">
        <v>32</v>
      </c>
      <c r="D24" s="128"/>
      <c r="E24" s="128">
        <f>COUNTIF('BD'!$8:$8,12)</f>
        <v>0</v>
      </c>
      <c r="F24" s="129" t="e">
        <f t="shared" si="0"/>
        <v>#DIV/0!</v>
      </c>
      <c r="G24" s="130"/>
    </row>
    <row r="25" spans="2:7" s="126" customFormat="1" ht="12.75">
      <c r="B25" s="219"/>
      <c r="C25" s="127" t="s">
        <v>33</v>
      </c>
      <c r="D25" s="128"/>
      <c r="E25" s="128">
        <f>COUNTIF('BD'!$8:$8,13)</f>
        <v>0</v>
      </c>
      <c r="F25" s="129" t="e">
        <f t="shared" si="0"/>
        <v>#DIV/0!</v>
      </c>
      <c r="G25" s="130"/>
    </row>
    <row r="26" spans="2:7" s="126" customFormat="1" ht="12.75">
      <c r="B26" s="219"/>
      <c r="C26" s="127" t="s">
        <v>34</v>
      </c>
      <c r="D26" s="128"/>
      <c r="E26" s="128">
        <f>COUNTIF('BD'!$8:$8,14)</f>
        <v>0</v>
      </c>
      <c r="F26" s="129" t="e">
        <f t="shared" si="0"/>
        <v>#DIV/0!</v>
      </c>
      <c r="G26" s="130"/>
    </row>
    <row r="27" spans="2:7" s="126" customFormat="1" ht="12.75">
      <c r="B27" s="219"/>
      <c r="C27" s="127" t="s">
        <v>35</v>
      </c>
      <c r="D27" s="128"/>
      <c r="E27" s="128">
        <f>COUNTIF('BD'!$8:$8,15)</f>
        <v>0</v>
      </c>
      <c r="F27" s="129" t="e">
        <f t="shared" si="0"/>
        <v>#DIV/0!</v>
      </c>
      <c r="G27" s="130"/>
    </row>
    <row r="28" spans="2:7" s="126" customFormat="1" ht="12.75">
      <c r="B28" s="219"/>
      <c r="C28" s="127" t="s">
        <v>36</v>
      </c>
      <c r="D28" s="128"/>
      <c r="E28" s="128">
        <f>COUNTIF('BD'!$8:$8,16)</f>
        <v>0</v>
      </c>
      <c r="F28" s="129" t="e">
        <f t="shared" si="0"/>
        <v>#DIV/0!</v>
      </c>
      <c r="G28" s="130"/>
    </row>
    <row r="29" spans="2:7" s="126" customFormat="1" ht="12.75">
      <c r="B29" s="219"/>
      <c r="C29" s="127" t="s">
        <v>37</v>
      </c>
      <c r="D29" s="128"/>
      <c r="E29" s="128">
        <f>COUNTIF('BD'!$8:$8,17)</f>
        <v>0</v>
      </c>
      <c r="F29" s="129" t="e">
        <f t="shared" si="0"/>
        <v>#DIV/0!</v>
      </c>
      <c r="G29" s="130"/>
    </row>
    <row r="30" spans="2:7" s="126" customFormat="1" ht="12.75">
      <c r="B30" s="220"/>
      <c r="C30" s="131"/>
      <c r="D30" s="131"/>
      <c r="E30" s="131"/>
      <c r="F30" s="131"/>
      <c r="G30" s="132"/>
    </row>
    <row r="32" spans="2:7" s="126" customFormat="1" ht="12.75" customHeight="1">
      <c r="B32" s="218" t="s">
        <v>24</v>
      </c>
      <c r="C32" s="124"/>
      <c r="D32" s="124"/>
      <c r="E32" s="124"/>
      <c r="F32" s="124"/>
      <c r="G32" s="125"/>
    </row>
    <row r="33" spans="2:7" s="117" customFormat="1" ht="12.75">
      <c r="B33" s="219"/>
      <c r="C33" s="10" t="s">
        <v>9</v>
      </c>
      <c r="D33" s="10"/>
      <c r="E33" s="11">
        <f>COUNTIF('BD'!$10:$10,C33)</f>
        <v>0</v>
      </c>
      <c r="F33" s="134" t="e">
        <f>E33/$G$5</f>
        <v>#DIV/0!</v>
      </c>
      <c r="G33" s="119"/>
    </row>
    <row r="34" spans="2:7" s="117" customFormat="1" ht="12.75">
      <c r="B34" s="219"/>
      <c r="C34" s="10" t="s">
        <v>10</v>
      </c>
      <c r="D34" s="10"/>
      <c r="E34" s="11">
        <f>COUNTIF('BD'!$10:$10,C34)</f>
        <v>0</v>
      </c>
      <c r="F34" s="134" t="e">
        <f>E34/$G$5</f>
        <v>#DIV/0!</v>
      </c>
      <c r="G34" s="119"/>
    </row>
    <row r="35" spans="2:7" s="117" customFormat="1" ht="12.75">
      <c r="B35" s="219"/>
      <c r="C35" s="10" t="s">
        <v>11</v>
      </c>
      <c r="D35" s="10"/>
      <c r="E35" s="11">
        <f>COUNTIF('BD'!$10:$10,C35)</f>
        <v>0</v>
      </c>
      <c r="F35" s="134" t="e">
        <f>E35/$G$5</f>
        <v>#DIV/0!</v>
      </c>
      <c r="G35" s="119"/>
    </row>
    <row r="36" spans="2:7" s="117" customFormat="1" ht="12.75">
      <c r="B36" s="219"/>
      <c r="C36" s="10" t="s">
        <v>12</v>
      </c>
      <c r="D36" s="10"/>
      <c r="E36" s="11">
        <f>COUNTIF('BD'!$10:$10,C36)</f>
        <v>0</v>
      </c>
      <c r="F36" s="134" t="e">
        <f>E36/$G$5</f>
        <v>#DIV/0!</v>
      </c>
      <c r="G36" s="119"/>
    </row>
    <row r="37" spans="2:7" s="126" customFormat="1" ht="12.75">
      <c r="B37" s="220"/>
      <c r="C37" s="131"/>
      <c r="D37" s="131"/>
      <c r="E37" s="131"/>
      <c r="F37" s="131"/>
      <c r="G37" s="132"/>
    </row>
    <row r="38" spans="2:6" s="117" customFormat="1" ht="12.75">
      <c r="B38" s="126"/>
      <c r="C38" s="126"/>
      <c r="D38" s="126"/>
      <c r="E38" s="126"/>
      <c r="F38" s="135"/>
    </row>
    <row r="39" s="117" customFormat="1" ht="12.75" customHeight="1">
      <c r="F39" s="135"/>
    </row>
    <row r="40" spans="2:7" ht="12.75">
      <c r="B40" s="215" t="s">
        <v>45</v>
      </c>
      <c r="C40" s="136"/>
      <c r="D40" s="136"/>
      <c r="E40" s="136"/>
      <c r="F40" s="136"/>
      <c r="G40" s="137"/>
    </row>
    <row r="41" spans="2:7" s="117" customFormat="1" ht="12.75">
      <c r="B41" s="216"/>
      <c r="C41" s="139" t="s">
        <v>138</v>
      </c>
      <c r="D41" s="44" t="s">
        <v>47</v>
      </c>
      <c r="E41" s="11">
        <f>COUNTIF('BD'!$12:$12,D41)</f>
        <v>0</v>
      </c>
      <c r="F41" s="134" t="e">
        <f>E41/$G$5</f>
        <v>#DIV/0!</v>
      </c>
      <c r="G41" s="119"/>
    </row>
    <row r="42" spans="2:7" s="117" customFormat="1" ht="12.75">
      <c r="B42" s="216"/>
      <c r="C42" s="139"/>
      <c r="D42" s="139" t="s">
        <v>52</v>
      </c>
      <c r="E42" s="11">
        <f>COUNTIF('BD'!$12:$12,D42)</f>
        <v>0</v>
      </c>
      <c r="F42" s="134" t="e">
        <f>E42/$G$5</f>
        <v>#DIV/0!</v>
      </c>
      <c r="G42" s="119"/>
    </row>
    <row r="43" spans="2:7" s="117" customFormat="1" ht="12.75">
      <c r="B43" s="216"/>
      <c r="C43" s="139"/>
      <c r="D43" s="139" t="s">
        <v>48</v>
      </c>
      <c r="E43" s="11">
        <f>COUNTIF('BD'!$12:$12,D43)</f>
        <v>0</v>
      </c>
      <c r="F43" s="134" t="e">
        <f>E43/$G$5</f>
        <v>#DIV/0!</v>
      </c>
      <c r="G43" s="119"/>
    </row>
    <row r="44" spans="2:7" s="117" customFormat="1" ht="12.75">
      <c r="B44" s="216"/>
      <c r="C44" s="139"/>
      <c r="D44" s="139"/>
      <c r="E44" s="11"/>
      <c r="F44" s="134"/>
      <c r="G44" s="119"/>
    </row>
    <row r="45" spans="2:7" s="117" customFormat="1" ht="12.75">
      <c r="B45" s="216"/>
      <c r="C45" s="139" t="s">
        <v>139</v>
      </c>
      <c r="D45" s="44" t="s">
        <v>51</v>
      </c>
      <c r="E45" s="11">
        <f>COUNTIF('BD'!$14:$14,D45)</f>
        <v>0</v>
      </c>
      <c r="F45" s="134" t="e">
        <f>E45/$G$5</f>
        <v>#DIV/0!</v>
      </c>
      <c r="G45" s="119"/>
    </row>
    <row r="46" spans="2:7" s="117" customFormat="1" ht="12.75">
      <c r="B46" s="216"/>
      <c r="C46" s="139"/>
      <c r="D46" s="44" t="s">
        <v>49</v>
      </c>
      <c r="E46" s="11">
        <f>COUNTIF('BD'!$14:$14,D46)</f>
        <v>0</v>
      </c>
      <c r="F46" s="134" t="e">
        <f>E46/$G$5</f>
        <v>#DIV/0!</v>
      </c>
      <c r="G46" s="119"/>
    </row>
    <row r="47" spans="2:7" s="117" customFormat="1" ht="12.75">
      <c r="B47" s="216"/>
      <c r="C47" s="139"/>
      <c r="D47" s="44" t="s">
        <v>50</v>
      </c>
      <c r="E47" s="11">
        <f>COUNTIF('BD'!$14:$14,D47)</f>
        <v>0</v>
      </c>
      <c r="F47" s="134" t="e">
        <f>E47/$G$5</f>
        <v>#DIV/0!</v>
      </c>
      <c r="G47" s="119"/>
    </row>
    <row r="48" spans="2:7" ht="12.75">
      <c r="B48" s="216"/>
      <c r="C48" s="139"/>
      <c r="D48" s="139"/>
      <c r="E48" s="139"/>
      <c r="F48" s="139"/>
      <c r="G48" s="140"/>
    </row>
    <row r="49" spans="2:7" ht="12.75">
      <c r="B49" s="217"/>
      <c r="C49" s="141"/>
      <c r="D49" s="141"/>
      <c r="E49" s="141"/>
      <c r="F49" s="141"/>
      <c r="G49" s="142"/>
    </row>
    <row r="50" ht="13.5" thickBot="1"/>
    <row r="51" spans="1:8" s="123" customFormat="1" ht="25.5" customHeight="1" thickBot="1">
      <c r="A51" s="221" t="s">
        <v>181</v>
      </c>
      <c r="B51" s="222"/>
      <c r="C51" s="222"/>
      <c r="D51" s="222"/>
      <c r="E51" s="222"/>
      <c r="F51" s="222"/>
      <c r="G51" s="222"/>
      <c r="H51" s="223"/>
    </row>
    <row r="53" spans="1:7" ht="12.75">
      <c r="A53" s="123"/>
      <c r="B53" s="215" t="s">
        <v>53</v>
      </c>
      <c r="C53" s="136"/>
      <c r="D53" s="136"/>
      <c r="E53" s="136"/>
      <c r="F53" s="136"/>
      <c r="G53" s="137"/>
    </row>
    <row r="54" spans="1:7" s="117" customFormat="1" ht="12.75">
      <c r="A54" s="138"/>
      <c r="B54" s="216"/>
      <c r="C54" s="41" t="s">
        <v>60</v>
      </c>
      <c r="D54" s="143" t="s">
        <v>140</v>
      </c>
      <c r="E54" s="143">
        <f>COUNTIF('BD'!16:16,"=vrai")</f>
        <v>0</v>
      </c>
      <c r="F54" s="134" t="e">
        <f>E54/$G$5</f>
        <v>#DIV/0!</v>
      </c>
      <c r="G54" s="119"/>
    </row>
    <row r="55" spans="1:7" ht="12.75">
      <c r="A55" s="117"/>
      <c r="B55" s="216"/>
      <c r="C55" s="139"/>
      <c r="D55" s="139" t="s">
        <v>141</v>
      </c>
      <c r="E55" s="139">
        <f>COUNTIF('BD'!17:17,"=vrai")</f>
        <v>0</v>
      </c>
      <c r="F55" s="144" t="e">
        <f>E55/$G$5</f>
        <v>#DIV/0!</v>
      </c>
      <c r="G55" s="140"/>
    </row>
    <row r="56" spans="2:7" ht="12.75">
      <c r="B56" s="216"/>
      <c r="C56" s="139"/>
      <c r="D56" s="139"/>
      <c r="E56" s="144"/>
      <c r="F56" s="144"/>
      <c r="G56" s="140"/>
    </row>
    <row r="57" spans="2:7" ht="12.75">
      <c r="B57" s="216"/>
      <c r="C57" s="139"/>
      <c r="D57" s="139" t="s">
        <v>57</v>
      </c>
      <c r="E57" s="139">
        <f>COUNTIF('BD'!18:18,"=vrai")</f>
        <v>0</v>
      </c>
      <c r="F57" s="144" t="e">
        <f>E57/$G$5</f>
        <v>#DIV/0!</v>
      </c>
      <c r="G57" s="140"/>
    </row>
    <row r="58" spans="2:7" ht="12.75">
      <c r="B58" s="216"/>
      <c r="C58" s="139"/>
      <c r="D58" s="139" t="s">
        <v>58</v>
      </c>
      <c r="E58" s="139">
        <f>COUNTIF('BD'!19:19,"=vrai")</f>
        <v>0</v>
      </c>
      <c r="F58" s="144" t="e">
        <f>E58/$G$5</f>
        <v>#DIV/0!</v>
      </c>
      <c r="G58" s="140"/>
    </row>
    <row r="59" spans="2:7" ht="12.75">
      <c r="B59" s="216"/>
      <c r="C59" s="139"/>
      <c r="D59" s="139" t="s">
        <v>59</v>
      </c>
      <c r="E59" s="139">
        <f>COUNTIF('BD'!20:20,"=vrai")</f>
        <v>0</v>
      </c>
      <c r="F59" s="144" t="e">
        <f>E59/$G$5</f>
        <v>#DIV/0!</v>
      </c>
      <c r="G59" s="140"/>
    </row>
    <row r="60" spans="2:7" ht="12.75">
      <c r="B60" s="216"/>
      <c r="C60" s="139"/>
      <c r="D60" s="139"/>
      <c r="E60" s="139"/>
      <c r="F60" s="144"/>
      <c r="G60" s="140"/>
    </row>
    <row r="61" spans="1:7" s="117" customFormat="1" ht="12.75">
      <c r="A61" s="138"/>
      <c r="B61" s="216"/>
      <c r="C61" s="41" t="s">
        <v>61</v>
      </c>
      <c r="D61" s="143" t="s">
        <v>140</v>
      </c>
      <c r="E61" s="143">
        <f>COUNTIF('BD'!22:22,"=vrai")</f>
        <v>0</v>
      </c>
      <c r="F61" s="134" t="e">
        <f>E61/$G$5</f>
        <v>#DIV/0!</v>
      </c>
      <c r="G61" s="119"/>
    </row>
    <row r="62" spans="1:7" ht="12.75">
      <c r="A62" s="117"/>
      <c r="B62" s="216"/>
      <c r="C62" s="139"/>
      <c r="D62" s="139" t="s">
        <v>141</v>
      </c>
      <c r="E62" s="139">
        <f>COUNTIF('BD'!23:23,"=vrai")</f>
        <v>0</v>
      </c>
      <c r="F62" s="144" t="e">
        <f>E62/$G$5</f>
        <v>#DIV/0!</v>
      </c>
      <c r="G62" s="140"/>
    </row>
    <row r="63" spans="2:7" ht="12.75">
      <c r="B63" s="216"/>
      <c r="C63" s="139"/>
      <c r="D63" s="139"/>
      <c r="E63" s="139"/>
      <c r="F63" s="139"/>
      <c r="G63" s="140"/>
    </row>
    <row r="64" spans="2:7" ht="12.75">
      <c r="B64" s="216"/>
      <c r="C64" s="139"/>
      <c r="D64" s="139" t="s">
        <v>57</v>
      </c>
      <c r="E64" s="139">
        <f>COUNTIF('BD'!24:24,"=vrai")</f>
        <v>0</v>
      </c>
      <c r="F64" s="144" t="e">
        <f>E64/$G$5</f>
        <v>#DIV/0!</v>
      </c>
      <c r="G64" s="140"/>
    </row>
    <row r="65" spans="2:7" ht="12.75">
      <c r="B65" s="216"/>
      <c r="C65" s="139"/>
      <c r="D65" s="139" t="s">
        <v>58</v>
      </c>
      <c r="E65" s="139">
        <f>COUNTIF('BD'!25:25,"=vrai")</f>
        <v>0</v>
      </c>
      <c r="F65" s="144" t="e">
        <f>E65/$G$5</f>
        <v>#DIV/0!</v>
      </c>
      <c r="G65" s="140"/>
    </row>
    <row r="66" spans="2:7" ht="12.75">
      <c r="B66" s="216"/>
      <c r="C66" s="139"/>
      <c r="D66" s="139" t="s">
        <v>59</v>
      </c>
      <c r="E66" s="139">
        <f>COUNTIF('BD'!26:26,"=vrai")</f>
        <v>0</v>
      </c>
      <c r="F66" s="144" t="e">
        <f>E66/$G$5</f>
        <v>#DIV/0!</v>
      </c>
      <c r="G66" s="140"/>
    </row>
    <row r="67" spans="2:7" ht="12.75">
      <c r="B67" s="217"/>
      <c r="C67" s="141"/>
      <c r="D67" s="141"/>
      <c r="E67" s="141"/>
      <c r="F67" s="145"/>
      <c r="G67" s="142"/>
    </row>
    <row r="68" spans="2:6" s="146" customFormat="1" ht="12.75">
      <c r="B68" s="147"/>
      <c r="F68" s="148"/>
    </row>
    <row r="69" spans="2:7" s="149" customFormat="1" ht="12.75">
      <c r="B69" s="215" t="s">
        <v>183</v>
      </c>
      <c r="C69" s="136"/>
      <c r="D69" s="136"/>
      <c r="E69" s="136"/>
      <c r="F69" s="150"/>
      <c r="G69" s="137"/>
    </row>
    <row r="70" spans="1:7" s="151" customFormat="1" ht="12.75" customHeight="1">
      <c r="A70" s="149"/>
      <c r="B70" s="216"/>
      <c r="C70" s="41" t="s">
        <v>182</v>
      </c>
      <c r="D70" s="44"/>
      <c r="E70" s="143"/>
      <c r="F70" s="134"/>
      <c r="G70" s="119"/>
    </row>
    <row r="71" spans="1:7" ht="12.75">
      <c r="A71" s="117"/>
      <c r="B71" s="216"/>
      <c r="C71" s="139"/>
      <c r="D71" s="152" t="s">
        <v>174</v>
      </c>
      <c r="E71" s="139">
        <f>COUNTIF('BD'!28:28,"          En demandant à mes parents")</f>
        <v>0</v>
      </c>
      <c r="F71" s="144" t="e">
        <f>E71/$G$5</f>
        <v>#DIV/0!</v>
      </c>
      <c r="G71" s="140"/>
    </row>
    <row r="72" spans="2:7" ht="12.75">
      <c r="B72" s="216"/>
      <c r="C72" s="139"/>
      <c r="D72" s="152" t="s">
        <v>189</v>
      </c>
      <c r="E72" s="139">
        <f>COUNTIF('BD'!28:28,"          Sans demander / pas trop de temps")</f>
        <v>0</v>
      </c>
      <c r="F72" s="144" t="e">
        <f>E72/$G$5</f>
        <v>#DIV/0!</v>
      </c>
      <c r="G72" s="140"/>
    </row>
    <row r="73" spans="2:9" ht="12.75">
      <c r="B73" s="216"/>
      <c r="C73" s="139"/>
      <c r="D73" s="152" t="s">
        <v>190</v>
      </c>
      <c r="E73" s="139">
        <f>COUNTIF('BD'!28:28,"          Sans demander / autant que je veux")</f>
        <v>0</v>
      </c>
      <c r="F73" s="144" t="e">
        <f>E73/$G$5</f>
        <v>#DIV/0!</v>
      </c>
      <c r="G73" s="140"/>
      <c r="I73" s="153"/>
    </row>
    <row r="74" spans="1:7" s="117" customFormat="1" ht="12.75">
      <c r="A74" s="138"/>
      <c r="B74" s="216"/>
      <c r="C74" s="141"/>
      <c r="D74" s="53"/>
      <c r="E74" s="154"/>
      <c r="F74" s="155"/>
      <c r="G74" s="122"/>
    </row>
    <row r="75" s="117" customFormat="1" ht="13.5" thickBot="1"/>
    <row r="76" spans="1:8" s="123" customFormat="1" ht="25.5" customHeight="1" thickBot="1">
      <c r="A76" s="221" t="s">
        <v>191</v>
      </c>
      <c r="B76" s="222"/>
      <c r="C76" s="222"/>
      <c r="D76" s="222"/>
      <c r="E76" s="222"/>
      <c r="F76" s="222"/>
      <c r="G76" s="222"/>
      <c r="H76" s="223"/>
    </row>
    <row r="77" spans="1:8" s="123" customFormat="1" ht="25.5" customHeight="1">
      <c r="A77" s="156"/>
      <c r="B77" s="156"/>
      <c r="C77" s="156"/>
      <c r="D77" s="156"/>
      <c r="E77" s="156"/>
      <c r="F77" s="156"/>
      <c r="G77" s="156"/>
      <c r="H77" s="156"/>
    </row>
    <row r="78" spans="1:7" s="117" customFormat="1" ht="12.75" customHeight="1">
      <c r="A78" s="123"/>
      <c r="B78" s="215" t="s">
        <v>194</v>
      </c>
      <c r="C78" s="37" t="s">
        <v>188</v>
      </c>
      <c r="D78" s="115"/>
      <c r="E78" s="115"/>
      <c r="F78" s="157"/>
      <c r="G78" s="116"/>
    </row>
    <row r="79" spans="2:7" s="117" customFormat="1" ht="12.75" customHeight="1">
      <c r="B79" s="216"/>
      <c r="C79" s="41"/>
      <c r="D79" s="158" t="s">
        <v>65</v>
      </c>
      <c r="E79" s="143">
        <f>COUNTIF('BD'!30:30,"=vrai")</f>
        <v>0</v>
      </c>
      <c r="F79" s="134" t="e">
        <f>E79/SUM(E79:E81)</f>
        <v>#DIV/0!</v>
      </c>
      <c r="G79" s="119"/>
    </row>
    <row r="80" spans="1:9" ht="12.75">
      <c r="A80" s="117"/>
      <c r="B80" s="216"/>
      <c r="C80" s="139"/>
      <c r="D80" s="152" t="s">
        <v>66</v>
      </c>
      <c r="E80" s="139">
        <f>COUNTIF('BD'!31:31,"=vrai")</f>
        <v>0</v>
      </c>
      <c r="F80" s="144" t="e">
        <f>E80/SUM(E79:E81)</f>
        <v>#DIV/0!</v>
      </c>
      <c r="G80" s="140"/>
      <c r="I80" s="153"/>
    </row>
    <row r="81" spans="2:7" ht="12.75">
      <c r="B81" s="216"/>
      <c r="C81" s="139"/>
      <c r="D81" s="152" t="s">
        <v>124</v>
      </c>
      <c r="E81" s="139">
        <f>COUNTIF('BD'!32:32,"=vrai")</f>
        <v>0</v>
      </c>
      <c r="F81" s="144" t="e">
        <f>E81/SUM(E79:E81)</f>
        <v>#DIV/0!</v>
      </c>
      <c r="G81" s="140"/>
    </row>
    <row r="82" spans="2:7" ht="12.75">
      <c r="B82" s="216"/>
      <c r="C82" s="139"/>
      <c r="D82" s="159"/>
      <c r="E82" s="139"/>
      <c r="F82" s="144"/>
      <c r="G82" s="140"/>
    </row>
    <row r="83" spans="1:7" s="117" customFormat="1" ht="12.75">
      <c r="A83" s="138"/>
      <c r="B83" s="216"/>
      <c r="C83" s="139"/>
      <c r="D83" s="44" t="s">
        <v>68</v>
      </c>
      <c r="E83" s="143">
        <f>COUNTIF('BD'!33:33,"=vrai")</f>
        <v>0</v>
      </c>
      <c r="F83" s="134" t="e">
        <f>E83/$G$5</f>
        <v>#DIV/0!</v>
      </c>
      <c r="G83" s="119"/>
    </row>
    <row r="84" spans="2:7" s="117" customFormat="1" ht="12.75">
      <c r="B84" s="217"/>
      <c r="C84" s="141"/>
      <c r="D84" s="53"/>
      <c r="E84" s="154"/>
      <c r="F84" s="155"/>
      <c r="G84" s="122"/>
    </row>
    <row r="85" spans="2:6" s="160" customFormat="1" ht="12.75">
      <c r="B85" s="147"/>
      <c r="C85" s="146"/>
      <c r="D85" s="46"/>
      <c r="F85" s="161"/>
    </row>
    <row r="86" spans="2:7" s="117" customFormat="1" ht="12.75">
      <c r="B86" s="215" t="s">
        <v>193</v>
      </c>
      <c r="C86" s="136"/>
      <c r="D86" s="59"/>
      <c r="E86" s="115"/>
      <c r="F86" s="157"/>
      <c r="G86" s="116"/>
    </row>
    <row r="87" spans="2:7" s="117" customFormat="1" ht="12.75">
      <c r="B87" s="216"/>
      <c r="C87" s="41" t="s">
        <v>184</v>
      </c>
      <c r="D87" s="158" t="s">
        <v>145</v>
      </c>
      <c r="E87" s="143">
        <f>COUNTIF('BD'!35:35,"=vrai")</f>
        <v>0</v>
      </c>
      <c r="F87" s="134" t="e">
        <f>E87/$G$5</f>
        <v>#DIV/0!</v>
      </c>
      <c r="G87" s="119"/>
    </row>
    <row r="88" spans="1:7" ht="12.75">
      <c r="A88" s="117"/>
      <c r="B88" s="216"/>
      <c r="C88" s="139"/>
      <c r="D88" s="152" t="s">
        <v>185</v>
      </c>
      <c r="E88" s="139">
        <f>COUNTIF('BD'!36:36,"=vrai")</f>
        <v>0</v>
      </c>
      <c r="F88" s="144" t="e">
        <f>E88/$G$5</f>
        <v>#DIV/0!</v>
      </c>
      <c r="G88" s="140"/>
    </row>
    <row r="89" spans="2:7" ht="12.75">
      <c r="B89" s="216"/>
      <c r="C89" s="139"/>
      <c r="D89" s="152" t="s">
        <v>186</v>
      </c>
      <c r="E89" s="139">
        <f>COUNTIF('BD'!37:37,"=vrai")</f>
        <v>0</v>
      </c>
      <c r="F89" s="144" t="e">
        <f>E89/$G$5</f>
        <v>#DIV/0!</v>
      </c>
      <c r="G89" s="140"/>
    </row>
    <row r="90" spans="2:7" ht="12.75">
      <c r="B90" s="216"/>
      <c r="C90" s="139"/>
      <c r="D90" s="152" t="s">
        <v>187</v>
      </c>
      <c r="E90" s="139">
        <f>COUNTIF('BD'!38:38,"=vrai")</f>
        <v>0</v>
      </c>
      <c r="F90" s="144" t="e">
        <f>E90/$G$5</f>
        <v>#DIV/0!</v>
      </c>
      <c r="G90" s="140"/>
    </row>
    <row r="91" spans="2:7" ht="12.75">
      <c r="B91" s="217"/>
      <c r="C91" s="141"/>
      <c r="D91" s="141"/>
      <c r="E91" s="141"/>
      <c r="F91" s="145"/>
      <c r="G91" s="142"/>
    </row>
    <row r="92" ht="13.5" thickBot="1"/>
    <row r="93" spans="1:28" s="123" customFormat="1" ht="24" thickBot="1">
      <c r="A93" s="221" t="s">
        <v>192</v>
      </c>
      <c r="B93" s="222"/>
      <c r="C93" s="222"/>
      <c r="D93" s="222"/>
      <c r="E93" s="222"/>
      <c r="F93" s="222"/>
      <c r="G93" s="222"/>
      <c r="H93" s="223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3"/>
    </row>
    <row r="94" spans="1:27" s="163" customFormat="1" ht="23.25">
      <c r="A94" s="164"/>
      <c r="B94" s="164"/>
      <c r="C94" s="164"/>
      <c r="D94" s="164"/>
      <c r="E94" s="164"/>
      <c r="F94" s="164"/>
      <c r="G94" s="164"/>
      <c r="H94" s="164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</row>
    <row r="95" spans="1:28" s="123" customFormat="1" ht="23.25">
      <c r="A95" s="156"/>
      <c r="B95" s="156" t="s">
        <v>217</v>
      </c>
      <c r="C95" s="156"/>
      <c r="D95" s="156"/>
      <c r="E95" s="156"/>
      <c r="F95" s="156"/>
      <c r="G95" s="156"/>
      <c r="H95" s="156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3"/>
    </row>
    <row r="96" spans="6:27" s="163" customFormat="1" ht="12.75">
      <c r="F96" s="165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</row>
    <row r="97" spans="2:28" ht="12.75">
      <c r="B97" s="215" t="s">
        <v>205</v>
      </c>
      <c r="C97" s="136"/>
      <c r="D97" s="136"/>
      <c r="E97" s="136"/>
      <c r="F97" s="150"/>
      <c r="G97" s="136"/>
      <c r="H97" s="136"/>
      <c r="I97" s="136"/>
      <c r="J97" s="136"/>
      <c r="K97" s="136"/>
      <c r="L97" s="136"/>
      <c r="M97" s="137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9"/>
    </row>
    <row r="98" spans="2:28" s="117" customFormat="1" ht="12.75">
      <c r="B98" s="216"/>
      <c r="C98" s="41" t="s">
        <v>206</v>
      </c>
      <c r="D98" s="158" t="s">
        <v>166</v>
      </c>
      <c r="E98" s="143">
        <f>COUNTIF('BD'!$42:$42,D98)</f>
        <v>0</v>
      </c>
      <c r="F98" s="134" t="e">
        <f>E98/$G$5</f>
        <v>#DIV/0!</v>
      </c>
      <c r="G98" s="10"/>
      <c r="H98" s="10"/>
      <c r="I98" s="10"/>
      <c r="J98" s="143"/>
      <c r="K98" s="143"/>
      <c r="L98" s="10"/>
      <c r="M98" s="119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51"/>
    </row>
    <row r="99" spans="2:28" s="117" customFormat="1" ht="12.75">
      <c r="B99" s="216"/>
      <c r="C99" s="41"/>
      <c r="D99" s="158" t="s">
        <v>167</v>
      </c>
      <c r="E99" s="143">
        <f>COUNTIF('BD'!$42:$42,D99)</f>
        <v>0</v>
      </c>
      <c r="F99" s="134" t="e">
        <f>E99/$G$5</f>
        <v>#DIV/0!</v>
      </c>
      <c r="G99" s="10"/>
      <c r="H99" s="10"/>
      <c r="I99" s="10"/>
      <c r="J99" s="143"/>
      <c r="K99" s="143"/>
      <c r="L99" s="10"/>
      <c r="M99" s="119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51"/>
    </row>
    <row r="100" spans="2:28" s="117" customFormat="1" ht="12.75">
      <c r="B100" s="216"/>
      <c r="C100" s="41"/>
      <c r="D100" s="158" t="s">
        <v>168</v>
      </c>
      <c r="E100" s="143">
        <f>COUNTIF('BD'!$42:$42,D100)</f>
        <v>0</v>
      </c>
      <c r="F100" s="134" t="e">
        <f>E100/$G$5</f>
        <v>#DIV/0!</v>
      </c>
      <c r="G100" s="10"/>
      <c r="H100" s="10"/>
      <c r="I100" s="10"/>
      <c r="J100" s="143"/>
      <c r="K100" s="143"/>
      <c r="L100" s="10"/>
      <c r="M100" s="119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51"/>
    </row>
    <row r="101" spans="2:28" s="117" customFormat="1" ht="12.75">
      <c r="B101" s="216"/>
      <c r="C101" s="41"/>
      <c r="D101" s="158" t="s">
        <v>169</v>
      </c>
      <c r="E101" s="143">
        <f>COUNTIF('BD'!$42:$42,D101)</f>
        <v>0</v>
      </c>
      <c r="F101" s="134" t="e">
        <f>E101/$G$5</f>
        <v>#DIV/0!</v>
      </c>
      <c r="G101" s="10"/>
      <c r="H101" s="10"/>
      <c r="I101" s="10"/>
      <c r="J101" s="143"/>
      <c r="K101" s="143"/>
      <c r="L101" s="10"/>
      <c r="M101" s="119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51"/>
    </row>
    <row r="102" spans="2:28" s="117" customFormat="1" ht="12.75">
      <c r="B102" s="216"/>
      <c r="C102" s="41"/>
      <c r="D102" s="158"/>
      <c r="E102" s="143"/>
      <c r="F102" s="134"/>
      <c r="G102" s="10"/>
      <c r="H102" s="10"/>
      <c r="I102" s="10"/>
      <c r="J102" s="143"/>
      <c r="K102" s="143"/>
      <c r="L102" s="10"/>
      <c r="M102" s="119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51"/>
    </row>
    <row r="103" spans="2:28" s="117" customFormat="1" ht="12.75">
      <c r="B103" s="216"/>
      <c r="C103" s="41" t="s">
        <v>209</v>
      </c>
      <c r="D103" s="158" t="s">
        <v>207</v>
      </c>
      <c r="E103" s="143">
        <f>COUNTIF('BD'!43:43,"=vrai")</f>
        <v>0</v>
      </c>
      <c r="F103" s="134" t="e">
        <f>E103/$G$5</f>
        <v>#DIV/0!</v>
      </c>
      <c r="G103" s="10"/>
      <c r="H103" s="10"/>
      <c r="I103" s="10"/>
      <c r="J103" s="143"/>
      <c r="K103" s="143"/>
      <c r="L103" s="10"/>
      <c r="M103" s="119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51"/>
    </row>
    <row r="104" spans="2:28" s="117" customFormat="1" ht="12.75">
      <c r="B104" s="216"/>
      <c r="C104" s="41"/>
      <c r="D104" s="158" t="s">
        <v>155</v>
      </c>
      <c r="E104" s="143">
        <f>COUNTIF('BD'!44:44,"=vrai")</f>
        <v>0</v>
      </c>
      <c r="F104" s="134" t="e">
        <f>E104/$G$5</f>
        <v>#DIV/0!</v>
      </c>
      <c r="G104" s="10"/>
      <c r="H104" s="10"/>
      <c r="I104" s="10"/>
      <c r="J104" s="143"/>
      <c r="K104" s="143"/>
      <c r="L104" s="10"/>
      <c r="M104" s="119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51"/>
    </row>
    <row r="105" spans="2:28" s="117" customFormat="1" ht="12.75">
      <c r="B105" s="216"/>
      <c r="C105" s="41"/>
      <c r="D105" s="158" t="s">
        <v>156</v>
      </c>
      <c r="E105" s="143">
        <f>COUNTIF('BD'!45:45,"=vrai")</f>
        <v>0</v>
      </c>
      <c r="F105" s="134" t="e">
        <f>E105/$G$5</f>
        <v>#DIV/0!</v>
      </c>
      <c r="G105" s="10"/>
      <c r="H105" s="10"/>
      <c r="I105" s="10"/>
      <c r="J105" s="143"/>
      <c r="K105" s="143"/>
      <c r="L105" s="10"/>
      <c r="M105" s="119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51"/>
    </row>
    <row r="106" spans="2:28" s="117" customFormat="1" ht="12.75">
      <c r="B106" s="216"/>
      <c r="C106" s="41"/>
      <c r="D106" s="158" t="s">
        <v>157</v>
      </c>
      <c r="E106" s="143">
        <f>COUNTIF('BD'!46:46,"=vrai")</f>
        <v>0</v>
      </c>
      <c r="F106" s="134" t="e">
        <f>E106/$G$5</f>
        <v>#DIV/0!</v>
      </c>
      <c r="G106" s="10"/>
      <c r="H106" s="10"/>
      <c r="I106" s="10"/>
      <c r="J106" s="143"/>
      <c r="K106" s="143"/>
      <c r="L106" s="10"/>
      <c r="M106" s="119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51"/>
    </row>
    <row r="107" spans="2:28" s="117" customFormat="1" ht="12.75">
      <c r="B107" s="216"/>
      <c r="C107" s="41"/>
      <c r="D107" s="158" t="s">
        <v>208</v>
      </c>
      <c r="E107" s="143">
        <f>COUNTIF('BD'!47:47,"=vrai")</f>
        <v>0</v>
      </c>
      <c r="F107" s="134" t="e">
        <f>E107/$G$5</f>
        <v>#DIV/0!</v>
      </c>
      <c r="G107" s="143"/>
      <c r="H107" s="143"/>
      <c r="I107" s="143"/>
      <c r="J107" s="143"/>
      <c r="K107" s="143"/>
      <c r="L107" s="143"/>
      <c r="M107" s="119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51"/>
    </row>
    <row r="108" spans="2:28" s="117" customFormat="1" ht="13.5" thickBot="1">
      <c r="B108" s="216"/>
      <c r="C108" s="41"/>
      <c r="D108" s="158"/>
      <c r="E108" s="143"/>
      <c r="F108" s="143"/>
      <c r="G108" s="143"/>
      <c r="H108" s="143"/>
      <c r="I108" s="143"/>
      <c r="J108" s="143"/>
      <c r="K108" s="143"/>
      <c r="L108" s="143"/>
      <c r="M108" s="119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51"/>
    </row>
    <row r="109" spans="2:28" s="117" customFormat="1" ht="12.75">
      <c r="B109" s="216"/>
      <c r="C109" s="41" t="s">
        <v>210</v>
      </c>
      <c r="D109" s="102"/>
      <c r="E109" s="237" t="s">
        <v>79</v>
      </c>
      <c r="F109" s="238"/>
      <c r="G109" s="237" t="s">
        <v>211</v>
      </c>
      <c r="H109" s="238"/>
      <c r="I109" s="10"/>
      <c r="J109" s="10"/>
      <c r="K109" s="10"/>
      <c r="L109" s="10"/>
      <c r="M109" s="119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51"/>
    </row>
    <row r="110" spans="2:28" s="117" customFormat="1" ht="12.75">
      <c r="B110" s="216"/>
      <c r="C110" s="41"/>
      <c r="D110" s="166" t="s">
        <v>213</v>
      </c>
      <c r="E110" s="96">
        <f>COUNTIF('BD'!$48:$48,D110)</f>
        <v>0</v>
      </c>
      <c r="F110" s="100">
        <f>IF(SUM(E$110:E$114)=0,0,E110/SUM(E$110:E$114))</f>
        <v>0</v>
      </c>
      <c r="G110" s="96">
        <f>COUNTIF('BD'!$49:$49,D110)</f>
        <v>0</v>
      </c>
      <c r="H110" s="100">
        <f>IF(SUM(G$110:G$114)=0,0,G110/SUM(G$110:G$114))</f>
        <v>0</v>
      </c>
      <c r="I110" s="10"/>
      <c r="J110" s="10"/>
      <c r="K110" s="10"/>
      <c r="L110" s="10"/>
      <c r="M110" s="119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51"/>
    </row>
    <row r="111" spans="2:28" s="117" customFormat="1" ht="12.75">
      <c r="B111" s="216"/>
      <c r="C111" s="41"/>
      <c r="D111" s="166" t="s">
        <v>216</v>
      </c>
      <c r="E111" s="96">
        <f>COUNTIF('BD'!$48:$48,D111)</f>
        <v>0</v>
      </c>
      <c r="F111" s="100">
        <f>IF(SUM(E$110:E$114)=0,0,E111/SUM(E$110:E$114))</f>
        <v>0</v>
      </c>
      <c r="G111" s="96">
        <f>COUNTIF('BD'!$49:$49,D111)</f>
        <v>0</v>
      </c>
      <c r="H111" s="100">
        <f>IF(SUM(G$110:G$114)=0,0,G111/SUM(G$110:G$114))</f>
        <v>0</v>
      </c>
      <c r="I111" s="10"/>
      <c r="J111" s="10"/>
      <c r="K111" s="10"/>
      <c r="L111" s="10"/>
      <c r="M111" s="119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51"/>
    </row>
    <row r="112" spans="2:28" s="117" customFormat="1" ht="12.75">
      <c r="B112" s="216"/>
      <c r="C112" s="41"/>
      <c r="D112" s="166" t="s">
        <v>214</v>
      </c>
      <c r="E112" s="96">
        <f>COUNTIF('BD'!$48:$48,D112)</f>
        <v>0</v>
      </c>
      <c r="F112" s="100">
        <f>IF(SUM(E$110:E$114)=0,0,E112/SUM(E$110:E$114))</f>
        <v>0</v>
      </c>
      <c r="G112" s="96">
        <f>COUNTIF('BD'!$49:$49,D112)</f>
        <v>0</v>
      </c>
      <c r="H112" s="100">
        <f>IF(SUM(G$110:G$114)=0,0,G112/SUM(G$110:G$114))</f>
        <v>0</v>
      </c>
      <c r="I112" s="10"/>
      <c r="J112" s="10"/>
      <c r="K112" s="10"/>
      <c r="L112" s="10"/>
      <c r="M112" s="167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51"/>
    </row>
    <row r="113" spans="2:28" s="117" customFormat="1" ht="12.75">
      <c r="B113" s="216"/>
      <c r="C113" s="41"/>
      <c r="D113" s="166" t="s">
        <v>215</v>
      </c>
      <c r="E113" s="96">
        <f>COUNTIF('BD'!$48:$48,D113)</f>
        <v>0</v>
      </c>
      <c r="F113" s="100">
        <f>IF(SUM(E$110:E$114)=0,0,E113/SUM(E$110:E$114))</f>
        <v>0</v>
      </c>
      <c r="G113" s="96">
        <f>COUNTIF('BD'!$49:$49,D113)</f>
        <v>0</v>
      </c>
      <c r="H113" s="100">
        <f>IF(SUM(G$110:G$114)=0,0,G113/SUM(G$110:G$114))</f>
        <v>0</v>
      </c>
      <c r="I113" s="10"/>
      <c r="J113" s="10"/>
      <c r="K113" s="10"/>
      <c r="L113" s="10"/>
      <c r="M113" s="167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51"/>
    </row>
    <row r="114" spans="2:28" s="117" customFormat="1" ht="13.5" thickBot="1">
      <c r="B114" s="216"/>
      <c r="C114" s="41"/>
      <c r="D114" s="168" t="s">
        <v>212</v>
      </c>
      <c r="E114" s="103">
        <f>COUNTIF('BD'!$48:$48,D114)</f>
        <v>0</v>
      </c>
      <c r="F114" s="101">
        <f>IF(SUM(E$110:E$114)=0,0,E114/SUM(E$110:E$114))</f>
        <v>0</v>
      </c>
      <c r="G114" s="103">
        <f>COUNTIF('BD'!$49:$49,D114)</f>
        <v>0</v>
      </c>
      <c r="H114" s="101">
        <f>IF(SUM(G$110:G$114)=0,0,G114/SUM(G$110:G$114))</f>
        <v>0</v>
      </c>
      <c r="I114" s="10"/>
      <c r="J114" s="10"/>
      <c r="K114" s="10"/>
      <c r="L114" s="10"/>
      <c r="M114" s="167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51"/>
    </row>
    <row r="115" spans="1:28" ht="12.75">
      <c r="A115" s="117"/>
      <c r="B115" s="217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2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9"/>
    </row>
    <row r="116" spans="2:27" s="149" customFormat="1" ht="12.75">
      <c r="B116" s="147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</row>
    <row r="117" spans="1:28" s="123" customFormat="1" ht="23.25">
      <c r="A117" s="156"/>
      <c r="B117" s="156" t="s">
        <v>218</v>
      </c>
      <c r="C117" s="156"/>
      <c r="D117" s="156"/>
      <c r="E117" s="156"/>
      <c r="F117" s="156"/>
      <c r="G117" s="156"/>
      <c r="H117" s="156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3"/>
    </row>
    <row r="118" spans="6:27" s="163" customFormat="1" ht="12.75">
      <c r="F118" s="165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</row>
    <row r="119" spans="1:28" s="117" customFormat="1" ht="15.75" customHeight="1" thickBot="1">
      <c r="A119" s="123"/>
      <c r="B119" s="215" t="s">
        <v>82</v>
      </c>
      <c r="C119" s="136"/>
      <c r="D119" s="169"/>
      <c r="E119" s="115"/>
      <c r="F119" s="157"/>
      <c r="G119" s="115"/>
      <c r="H119" s="115"/>
      <c r="I119" s="115"/>
      <c r="J119" s="115"/>
      <c r="K119" s="115"/>
      <c r="L119" s="115"/>
      <c r="M119" s="116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51"/>
    </row>
    <row r="120" spans="1:28" s="123" customFormat="1" ht="12.75" customHeight="1">
      <c r="A120" s="117"/>
      <c r="B120" s="216"/>
      <c r="C120" s="139"/>
      <c r="D120" s="170" t="s">
        <v>175</v>
      </c>
      <c r="E120" s="106">
        <v>1</v>
      </c>
      <c r="F120" s="90">
        <v>2</v>
      </c>
      <c r="G120" s="90">
        <v>3</v>
      </c>
      <c r="H120" s="90">
        <v>4</v>
      </c>
      <c r="I120" s="90">
        <v>5</v>
      </c>
      <c r="J120" s="107">
        <v>6</v>
      </c>
      <c r="K120" s="91" t="s">
        <v>176</v>
      </c>
      <c r="L120" s="92"/>
      <c r="M120" s="171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3"/>
    </row>
    <row r="121" spans="2:27" s="123" customFormat="1" ht="12.75" customHeight="1">
      <c r="B121" s="216"/>
      <c r="C121" s="41" t="s">
        <v>82</v>
      </c>
      <c r="D121" s="224">
        <f>E121*6+F121*5+G121*4+H121*3+I121*2+J121</f>
        <v>0</v>
      </c>
      <c r="E121" s="96">
        <f>COUNTIF('BD'!53:53,E120)</f>
        <v>0</v>
      </c>
      <c r="F121" s="172">
        <f>COUNTIF('BD'!53:53,F120)</f>
        <v>0</v>
      </c>
      <c r="G121" s="173">
        <f>COUNTIF('BD'!53:53,G120)</f>
        <v>0</v>
      </c>
      <c r="H121" s="173">
        <f>COUNTIF('BD'!53:53,H120)</f>
        <v>0</v>
      </c>
      <c r="I121" s="172">
        <f>COUNTIF('BD'!53:53,I120)</f>
        <v>0</v>
      </c>
      <c r="J121" s="174">
        <f>COUNTIF('BD'!53:53,J120)</f>
        <v>0</v>
      </c>
      <c r="K121" s="202">
        <f>COUNTIF('BD'!53:53,0)</f>
        <v>0</v>
      </c>
      <c r="L121" s="203"/>
      <c r="M121" s="171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</row>
    <row r="122" spans="2:15" s="123" customFormat="1" ht="12.75" customHeight="1" thickBot="1">
      <c r="B122" s="216"/>
      <c r="C122" s="41"/>
      <c r="D122" s="225"/>
      <c r="E122" s="176" t="e">
        <f aca="true" t="shared" si="1" ref="E122:K122">E121/$G$5</f>
        <v>#DIV/0!</v>
      </c>
      <c r="F122" s="177" t="e">
        <f t="shared" si="1"/>
        <v>#DIV/0!</v>
      </c>
      <c r="G122" s="178" t="e">
        <f t="shared" si="1"/>
        <v>#DIV/0!</v>
      </c>
      <c r="H122" s="178" t="e">
        <f t="shared" si="1"/>
        <v>#DIV/0!</v>
      </c>
      <c r="I122" s="177" t="e">
        <f t="shared" si="1"/>
        <v>#DIV/0!</v>
      </c>
      <c r="J122" s="101" t="e">
        <f t="shared" si="1"/>
        <v>#DIV/0!</v>
      </c>
      <c r="K122" s="226" t="e">
        <f t="shared" si="1"/>
        <v>#DIV/0!</v>
      </c>
      <c r="L122" s="227"/>
      <c r="M122" s="171"/>
      <c r="O122" s="179"/>
    </row>
    <row r="123" spans="1:15" s="117" customFormat="1" ht="16.5" customHeight="1">
      <c r="A123" s="123"/>
      <c r="B123" s="217"/>
      <c r="C123" s="49"/>
      <c r="D123" s="180"/>
      <c r="E123" s="155"/>
      <c r="F123" s="155"/>
      <c r="G123" s="155"/>
      <c r="H123" s="155"/>
      <c r="I123" s="155"/>
      <c r="J123" s="155"/>
      <c r="K123" s="155"/>
      <c r="L123" s="155"/>
      <c r="M123" s="122"/>
      <c r="O123" s="181"/>
    </row>
    <row r="124" spans="2:15" s="160" customFormat="1" ht="12.75" customHeight="1">
      <c r="B124" s="182"/>
      <c r="C124" s="82"/>
      <c r="D124" s="183"/>
      <c r="E124" s="161"/>
      <c r="F124" s="161"/>
      <c r="G124" s="161"/>
      <c r="H124" s="161"/>
      <c r="I124" s="161"/>
      <c r="J124" s="161"/>
      <c r="K124" s="161"/>
      <c r="L124" s="161"/>
      <c r="O124" s="184"/>
    </row>
    <row r="125" spans="2:15" s="117" customFormat="1" ht="12.75" customHeight="1" thickBot="1">
      <c r="B125" s="215" t="s">
        <v>83</v>
      </c>
      <c r="C125" s="136"/>
      <c r="D125" s="169"/>
      <c r="E125" s="115"/>
      <c r="F125" s="157"/>
      <c r="G125" s="115"/>
      <c r="H125" s="115"/>
      <c r="I125" s="115"/>
      <c r="J125" s="115"/>
      <c r="K125" s="115"/>
      <c r="L125" s="115"/>
      <c r="M125" s="116"/>
      <c r="O125" s="181"/>
    </row>
    <row r="126" spans="1:13" s="123" customFormat="1" ht="12.75">
      <c r="A126" s="117"/>
      <c r="B126" s="216"/>
      <c r="C126" s="139"/>
      <c r="D126" s="170" t="s">
        <v>175</v>
      </c>
      <c r="E126" s="106">
        <v>1</v>
      </c>
      <c r="F126" s="90">
        <v>2</v>
      </c>
      <c r="G126" s="90">
        <v>3</v>
      </c>
      <c r="H126" s="90">
        <v>4</v>
      </c>
      <c r="I126" s="90">
        <v>5</v>
      </c>
      <c r="J126" s="107">
        <v>6</v>
      </c>
      <c r="K126" s="91" t="s">
        <v>176</v>
      </c>
      <c r="L126" s="92"/>
      <c r="M126" s="171"/>
    </row>
    <row r="127" spans="2:13" s="123" customFormat="1" ht="12.75">
      <c r="B127" s="216"/>
      <c r="C127" s="41" t="s">
        <v>83</v>
      </c>
      <c r="D127" s="224">
        <f>E127*6+F127*5+G127*4+H127*3+I127*2+J127</f>
        <v>0</v>
      </c>
      <c r="E127" s="96">
        <f>COUNTIF('BD'!54:54,E126)</f>
        <v>0</v>
      </c>
      <c r="F127" s="172">
        <f>COUNTIF('BD'!54:54,F126)</f>
        <v>0</v>
      </c>
      <c r="G127" s="173">
        <f>COUNTIF('BD'!54:54,G126)</f>
        <v>0</v>
      </c>
      <c r="H127" s="173">
        <f>COUNTIF('BD'!54:54,H126)</f>
        <v>0</v>
      </c>
      <c r="I127" s="172">
        <f>COUNTIF('BD'!54:54,I126)</f>
        <v>0</v>
      </c>
      <c r="J127" s="174">
        <f>COUNTIF('BD'!54:54,J126)</f>
        <v>0</v>
      </c>
      <c r="K127" s="202">
        <f>COUNTIF('BD'!54:54,0)</f>
        <v>0</v>
      </c>
      <c r="L127" s="203"/>
      <c r="M127" s="171"/>
    </row>
    <row r="128" spans="2:15" s="123" customFormat="1" ht="13.5" thickBot="1">
      <c r="B128" s="216"/>
      <c r="C128" s="41"/>
      <c r="D128" s="225"/>
      <c r="E128" s="176" t="e">
        <f aca="true" t="shared" si="2" ref="E128:K128">E127/$G$5</f>
        <v>#DIV/0!</v>
      </c>
      <c r="F128" s="177" t="e">
        <f t="shared" si="2"/>
        <v>#DIV/0!</v>
      </c>
      <c r="G128" s="178" t="e">
        <f t="shared" si="2"/>
        <v>#DIV/0!</v>
      </c>
      <c r="H128" s="178" t="e">
        <f t="shared" si="2"/>
        <v>#DIV/0!</v>
      </c>
      <c r="I128" s="177" t="e">
        <f t="shared" si="2"/>
        <v>#DIV/0!</v>
      </c>
      <c r="J128" s="101" t="e">
        <f t="shared" si="2"/>
        <v>#DIV/0!</v>
      </c>
      <c r="K128" s="226" t="e">
        <f t="shared" si="2"/>
        <v>#DIV/0!</v>
      </c>
      <c r="L128" s="227"/>
      <c r="M128" s="171"/>
      <c r="N128" s="179"/>
      <c r="O128" s="179"/>
    </row>
    <row r="129" spans="2:15" s="117" customFormat="1" ht="12.75">
      <c r="B129" s="217"/>
      <c r="C129" s="49"/>
      <c r="D129" s="180"/>
      <c r="E129" s="155"/>
      <c r="F129" s="155"/>
      <c r="G129" s="155"/>
      <c r="H129" s="155"/>
      <c r="I129" s="155"/>
      <c r="J129" s="155"/>
      <c r="K129" s="155"/>
      <c r="L129" s="155"/>
      <c r="M129" s="122"/>
      <c r="N129" s="181"/>
      <c r="O129" s="181"/>
    </row>
    <row r="130" spans="2:15" s="117" customFormat="1" ht="12.75">
      <c r="B130" s="182"/>
      <c r="C130" s="82"/>
      <c r="D130" s="183"/>
      <c r="E130" s="161"/>
      <c r="F130" s="161"/>
      <c r="G130" s="161"/>
      <c r="H130" s="161"/>
      <c r="I130" s="161"/>
      <c r="J130" s="161"/>
      <c r="K130" s="161"/>
      <c r="L130" s="161"/>
      <c r="M130" s="160"/>
      <c r="N130" s="181"/>
      <c r="O130" s="181"/>
    </row>
    <row r="131" spans="2:13" s="117" customFormat="1" ht="13.5" thickBot="1">
      <c r="B131" s="215" t="s">
        <v>127</v>
      </c>
      <c r="C131" s="136"/>
      <c r="D131" s="169"/>
      <c r="E131" s="115"/>
      <c r="F131" s="157"/>
      <c r="G131" s="115"/>
      <c r="H131" s="115"/>
      <c r="I131" s="115"/>
      <c r="J131" s="115"/>
      <c r="K131" s="115"/>
      <c r="L131" s="115"/>
      <c r="M131" s="116"/>
    </row>
    <row r="132" spans="2:13" s="123" customFormat="1" ht="12.75">
      <c r="B132" s="216"/>
      <c r="C132" s="139"/>
      <c r="D132" s="170" t="s">
        <v>175</v>
      </c>
      <c r="E132" s="106">
        <v>1</v>
      </c>
      <c r="F132" s="90">
        <v>2</v>
      </c>
      <c r="G132" s="90">
        <v>3</v>
      </c>
      <c r="H132" s="90">
        <v>4</v>
      </c>
      <c r="I132" s="90">
        <v>5</v>
      </c>
      <c r="J132" s="107">
        <v>6</v>
      </c>
      <c r="K132" s="91" t="s">
        <v>176</v>
      </c>
      <c r="L132" s="92"/>
      <c r="M132" s="171"/>
    </row>
    <row r="133" spans="2:13" s="123" customFormat="1" ht="12.75">
      <c r="B133" s="216"/>
      <c r="C133" s="41" t="s">
        <v>127</v>
      </c>
      <c r="D133" s="224">
        <f>E133*6+F133*5+G133*4+H133*3+I133*2+J133</f>
        <v>0</v>
      </c>
      <c r="E133" s="96">
        <f>COUNTIF('BD'!55:55,E132)</f>
        <v>0</v>
      </c>
      <c r="F133" s="172">
        <f>COUNTIF('BD'!55:55,F132)</f>
        <v>0</v>
      </c>
      <c r="G133" s="173">
        <f>COUNTIF('BD'!55:55,G132)</f>
        <v>0</v>
      </c>
      <c r="H133" s="173">
        <f>COUNTIF('BD'!55:55,H132)</f>
        <v>0</v>
      </c>
      <c r="I133" s="172">
        <f>COUNTIF('BD'!55:55,I132)</f>
        <v>0</v>
      </c>
      <c r="J133" s="174">
        <f>COUNTIF('BD'!55:55,J132)</f>
        <v>0</v>
      </c>
      <c r="K133" s="202">
        <f>COUNTIF('BD'!55:55,0)</f>
        <v>0</v>
      </c>
      <c r="L133" s="203"/>
      <c r="M133" s="171"/>
    </row>
    <row r="134" spans="2:14" s="123" customFormat="1" ht="13.5" thickBot="1">
      <c r="B134" s="216"/>
      <c r="C134" s="41"/>
      <c r="D134" s="225"/>
      <c r="E134" s="176" t="e">
        <f aca="true" t="shared" si="3" ref="E134:K134">E133/$G$5</f>
        <v>#DIV/0!</v>
      </c>
      <c r="F134" s="177" t="e">
        <f t="shared" si="3"/>
        <v>#DIV/0!</v>
      </c>
      <c r="G134" s="178" t="e">
        <f t="shared" si="3"/>
        <v>#DIV/0!</v>
      </c>
      <c r="H134" s="178" t="e">
        <f t="shared" si="3"/>
        <v>#DIV/0!</v>
      </c>
      <c r="I134" s="177" t="e">
        <f t="shared" si="3"/>
        <v>#DIV/0!</v>
      </c>
      <c r="J134" s="101" t="e">
        <f t="shared" si="3"/>
        <v>#DIV/0!</v>
      </c>
      <c r="K134" s="226" t="e">
        <f t="shared" si="3"/>
        <v>#DIV/0!</v>
      </c>
      <c r="L134" s="227"/>
      <c r="M134" s="171"/>
      <c r="N134" s="179"/>
    </row>
    <row r="135" spans="2:14" s="123" customFormat="1" ht="12.75">
      <c r="B135" s="216"/>
      <c r="C135" s="41"/>
      <c r="D135" s="105"/>
      <c r="E135" s="185"/>
      <c r="F135" s="185"/>
      <c r="G135" s="134"/>
      <c r="H135" s="134"/>
      <c r="I135" s="185"/>
      <c r="J135" s="185"/>
      <c r="K135" s="93"/>
      <c r="L135" s="93"/>
      <c r="M135" s="171"/>
      <c r="N135" s="179"/>
    </row>
    <row r="136" spans="2:14" s="123" customFormat="1" ht="12.75">
      <c r="B136" s="216"/>
      <c r="C136" s="41" t="s">
        <v>195</v>
      </c>
      <c r="D136" s="186" t="s">
        <v>162</v>
      </c>
      <c r="E136" s="143">
        <f>COUNTIF('BD'!56:56,"=vrai")</f>
        <v>0</v>
      </c>
      <c r="F136" s="134">
        <f>IF(SUM($E$136:$E$139)=0,0,E136/SUM($E$136:$E$139))</f>
        <v>0</v>
      </c>
      <c r="G136" s="134"/>
      <c r="H136" s="134"/>
      <c r="I136" s="185"/>
      <c r="J136" s="185"/>
      <c r="K136" s="93"/>
      <c r="L136" s="93"/>
      <c r="M136" s="171"/>
      <c r="N136" s="179"/>
    </row>
    <row r="137" spans="2:14" s="123" customFormat="1" ht="12.75">
      <c r="B137" s="216"/>
      <c r="C137" s="41"/>
      <c r="D137" s="186" t="s">
        <v>123</v>
      </c>
      <c r="E137" s="143">
        <f>COUNTIF('BD'!57:57,"=vrai")</f>
        <v>0</v>
      </c>
      <c r="F137" s="134">
        <f>IF(SUM($E$136:$E$139)=0,0,E137/SUM($E$136:$E$139))</f>
        <v>0</v>
      </c>
      <c r="G137" s="134"/>
      <c r="H137" s="134"/>
      <c r="I137" s="185"/>
      <c r="J137" s="185"/>
      <c r="K137" s="93"/>
      <c r="L137" s="93"/>
      <c r="M137" s="171"/>
      <c r="N137" s="179"/>
    </row>
    <row r="138" spans="2:14" s="123" customFormat="1" ht="12.75">
      <c r="B138" s="216"/>
      <c r="C138" s="41"/>
      <c r="D138" s="186" t="s">
        <v>148</v>
      </c>
      <c r="E138" s="143">
        <f>COUNTIF('BD'!58:58,"=vrai")</f>
        <v>0</v>
      </c>
      <c r="F138" s="134">
        <f>IF(SUM($E$136:$E$139)=0,0,E138/SUM($E$136:$E$139))</f>
        <v>0</v>
      </c>
      <c r="G138" s="134"/>
      <c r="H138" s="134"/>
      <c r="I138" s="185"/>
      <c r="J138" s="185"/>
      <c r="K138" s="93"/>
      <c r="L138" s="93"/>
      <c r="M138" s="171"/>
      <c r="N138" s="179"/>
    </row>
    <row r="139" spans="2:14" s="123" customFormat="1" ht="12.75">
      <c r="B139" s="216"/>
      <c r="C139" s="41"/>
      <c r="D139" s="186" t="s">
        <v>122</v>
      </c>
      <c r="E139" s="143">
        <f>COUNTIF('BD'!59:59,"=vrai")</f>
        <v>0</v>
      </c>
      <c r="F139" s="134">
        <f>IF(SUM($E$136:$E$139)=0,0,E139/SUM($E$136:$E$139))</f>
        <v>0</v>
      </c>
      <c r="G139" s="134"/>
      <c r="H139" s="134"/>
      <c r="I139" s="185"/>
      <c r="J139" s="185"/>
      <c r="K139" s="93"/>
      <c r="L139" s="93"/>
      <c r="M139" s="171"/>
      <c r="N139" s="179"/>
    </row>
    <row r="140" spans="2:14" s="123" customFormat="1" ht="12.75">
      <c r="B140" s="216"/>
      <c r="C140" s="41"/>
      <c r="D140" s="186" t="s">
        <v>164</v>
      </c>
      <c r="E140" s="143">
        <f>COUNTIF('BD'!60:60,"=vrai")</f>
        <v>0</v>
      </c>
      <c r="F140" s="134">
        <f>IF(SUM($E$136:$E$139)=0,0,E140/SUM($E$136:$E$139))</f>
        <v>0</v>
      </c>
      <c r="G140" s="134"/>
      <c r="H140" s="134"/>
      <c r="I140" s="185"/>
      <c r="J140" s="185"/>
      <c r="K140" s="93"/>
      <c r="L140" s="93"/>
      <c r="M140" s="171"/>
      <c r="N140" s="179"/>
    </row>
    <row r="141" spans="2:13" s="117" customFormat="1" ht="12.75">
      <c r="B141" s="217"/>
      <c r="C141" s="49"/>
      <c r="D141" s="180"/>
      <c r="E141" s="155"/>
      <c r="F141" s="155"/>
      <c r="G141" s="155"/>
      <c r="H141" s="155"/>
      <c r="I141" s="155"/>
      <c r="J141" s="155"/>
      <c r="K141" s="155"/>
      <c r="L141" s="155"/>
      <c r="M141" s="122"/>
    </row>
    <row r="142" spans="2:13" s="117" customFormat="1" ht="12.75">
      <c r="B142" s="182"/>
      <c r="C142" s="82"/>
      <c r="D142" s="183"/>
      <c r="E142" s="161"/>
      <c r="F142" s="161"/>
      <c r="G142" s="161"/>
      <c r="H142" s="161"/>
      <c r="I142" s="161"/>
      <c r="J142" s="161"/>
      <c r="K142" s="161"/>
      <c r="L142" s="161"/>
      <c r="M142" s="160"/>
    </row>
    <row r="143" spans="2:13" s="117" customFormat="1" ht="12.75" customHeight="1" thickBot="1">
      <c r="B143" s="215" t="s">
        <v>196</v>
      </c>
      <c r="C143" s="136"/>
      <c r="D143" s="169"/>
      <c r="E143" s="115"/>
      <c r="F143" s="157"/>
      <c r="G143" s="115"/>
      <c r="H143" s="115"/>
      <c r="I143" s="115"/>
      <c r="J143" s="115"/>
      <c r="K143" s="115"/>
      <c r="L143" s="115"/>
      <c r="M143" s="116"/>
    </row>
    <row r="144" spans="2:13" s="123" customFormat="1" ht="12.75">
      <c r="B144" s="216"/>
      <c r="C144" s="139"/>
      <c r="D144" s="170" t="s">
        <v>175</v>
      </c>
      <c r="E144" s="106">
        <v>1</v>
      </c>
      <c r="F144" s="90">
        <v>2</v>
      </c>
      <c r="G144" s="90">
        <v>3</v>
      </c>
      <c r="H144" s="90">
        <v>4</v>
      </c>
      <c r="I144" s="90">
        <v>5</v>
      </c>
      <c r="J144" s="107">
        <v>6</v>
      </c>
      <c r="K144" s="91" t="s">
        <v>176</v>
      </c>
      <c r="L144" s="92"/>
      <c r="M144" s="171"/>
    </row>
    <row r="145" spans="2:13" s="123" customFormat="1" ht="12.75">
      <c r="B145" s="216"/>
      <c r="C145" s="41" t="s">
        <v>86</v>
      </c>
      <c r="D145" s="224">
        <f>E145*6+F145*5+G145*4+H145*3+I145*2+J145</f>
        <v>0</v>
      </c>
      <c r="E145" s="96">
        <f>COUNTIF('BD'!62:62,E144)</f>
        <v>0</v>
      </c>
      <c r="F145" s="172">
        <f>COUNTIF('BD'!62:62,F144)</f>
        <v>0</v>
      </c>
      <c r="G145" s="173">
        <f>COUNTIF('BD'!62:62,G144)</f>
        <v>0</v>
      </c>
      <c r="H145" s="173">
        <f>COUNTIF('BD'!62:62,H144)</f>
        <v>0</v>
      </c>
      <c r="I145" s="172">
        <f>COUNTIF('BD'!62:62,I144)</f>
        <v>0</v>
      </c>
      <c r="J145" s="174">
        <f>COUNTIF('BD'!62:62,J144)</f>
        <v>0</v>
      </c>
      <c r="K145" s="202">
        <f>COUNTIF('BD'!62:62,0)</f>
        <v>0</v>
      </c>
      <c r="L145" s="203"/>
      <c r="M145" s="171"/>
    </row>
    <row r="146" spans="2:13" s="123" customFormat="1" ht="13.5" thickBot="1">
      <c r="B146" s="216"/>
      <c r="C146" s="41"/>
      <c r="D146" s="225"/>
      <c r="E146" s="176" t="e">
        <f aca="true" t="shared" si="4" ref="E146:K146">E145/$G$5</f>
        <v>#DIV/0!</v>
      </c>
      <c r="F146" s="177" t="e">
        <f t="shared" si="4"/>
        <v>#DIV/0!</v>
      </c>
      <c r="G146" s="178" t="e">
        <f t="shared" si="4"/>
        <v>#DIV/0!</v>
      </c>
      <c r="H146" s="178" t="e">
        <f t="shared" si="4"/>
        <v>#DIV/0!</v>
      </c>
      <c r="I146" s="177" t="e">
        <f t="shared" si="4"/>
        <v>#DIV/0!</v>
      </c>
      <c r="J146" s="101" t="e">
        <f t="shared" si="4"/>
        <v>#DIV/0!</v>
      </c>
      <c r="K146" s="226" t="e">
        <f t="shared" si="4"/>
        <v>#DIV/0!</v>
      </c>
      <c r="L146" s="227"/>
      <c r="M146" s="171"/>
    </row>
    <row r="147" spans="2:13" s="123" customFormat="1" ht="12.75">
      <c r="B147" s="216"/>
      <c r="C147" s="41"/>
      <c r="D147" s="105"/>
      <c r="E147" s="185"/>
      <c r="F147" s="185"/>
      <c r="G147" s="134"/>
      <c r="H147" s="134"/>
      <c r="I147" s="185"/>
      <c r="J147" s="185"/>
      <c r="K147" s="93"/>
      <c r="L147" s="93"/>
      <c r="M147" s="171"/>
    </row>
    <row r="148" spans="2:13" s="123" customFormat="1" ht="12.75">
      <c r="B148" s="216"/>
      <c r="C148" s="41" t="s">
        <v>197</v>
      </c>
      <c r="D148" s="186" t="s">
        <v>84</v>
      </c>
      <c r="E148" s="143">
        <f>COUNTIF('BD'!63:63,"=vrai")</f>
        <v>0</v>
      </c>
      <c r="F148" s="134" t="e">
        <f>E148/$G$5</f>
        <v>#DIV/0!</v>
      </c>
      <c r="G148" s="134"/>
      <c r="H148" s="134"/>
      <c r="I148" s="185"/>
      <c r="J148" s="185"/>
      <c r="K148" s="93"/>
      <c r="L148" s="93"/>
      <c r="M148" s="171"/>
    </row>
    <row r="149" spans="2:13" s="123" customFormat="1" ht="12.75">
      <c r="B149" s="216"/>
      <c r="C149" s="41"/>
      <c r="D149" s="186" t="s">
        <v>85</v>
      </c>
      <c r="E149" s="143">
        <f>COUNTIF('BD'!64:64,"=vrai")</f>
        <v>0</v>
      </c>
      <c r="F149" s="134" t="e">
        <f>E149/$G$5</f>
        <v>#DIV/0!</v>
      </c>
      <c r="G149" s="134"/>
      <c r="H149" s="134"/>
      <c r="I149" s="185"/>
      <c r="J149" s="185"/>
      <c r="K149" s="93"/>
      <c r="L149" s="93"/>
      <c r="M149" s="171"/>
    </row>
    <row r="150" spans="2:13" s="123" customFormat="1" ht="12.75">
      <c r="B150" s="216"/>
      <c r="C150" s="41"/>
      <c r="D150" s="186"/>
      <c r="E150" s="143"/>
      <c r="F150" s="134"/>
      <c r="G150" s="134"/>
      <c r="H150" s="134"/>
      <c r="I150" s="185"/>
      <c r="J150" s="185"/>
      <c r="K150" s="93"/>
      <c r="L150" s="93"/>
      <c r="M150" s="171"/>
    </row>
    <row r="151" spans="2:13" s="123" customFormat="1" ht="12.75">
      <c r="B151" s="216"/>
      <c r="C151" s="41" t="s">
        <v>198</v>
      </c>
      <c r="D151" s="186" t="s">
        <v>87</v>
      </c>
      <c r="E151" s="143">
        <f>COUNTIF('BD'!66:66,"=vrai")</f>
        <v>0</v>
      </c>
      <c r="F151" s="134" t="e">
        <f>E151/MAX($E$148,$E$149)</f>
        <v>#DIV/0!</v>
      </c>
      <c r="G151" s="134"/>
      <c r="H151" s="134"/>
      <c r="I151" s="185"/>
      <c r="J151" s="185"/>
      <c r="K151" s="93"/>
      <c r="L151" s="93"/>
      <c r="M151" s="171"/>
    </row>
    <row r="152" spans="2:13" s="123" customFormat="1" ht="12.75">
      <c r="B152" s="216"/>
      <c r="C152" s="41"/>
      <c r="D152" s="186" t="s">
        <v>88</v>
      </c>
      <c r="E152" s="143">
        <f>COUNTIF('BD'!67:67,"=vrai")</f>
        <v>0</v>
      </c>
      <c r="F152" s="134" t="e">
        <f>E152/MAX($E$148,$E$149)</f>
        <v>#DIV/0!</v>
      </c>
      <c r="G152" s="134"/>
      <c r="H152" s="134"/>
      <c r="I152" s="185"/>
      <c r="J152" s="185"/>
      <c r="K152" s="93"/>
      <c r="L152" s="93"/>
      <c r="M152" s="171"/>
    </row>
    <row r="153" spans="2:13" s="117" customFormat="1" ht="12.75">
      <c r="B153" s="216"/>
      <c r="C153" s="41"/>
      <c r="D153" s="186" t="s">
        <v>89</v>
      </c>
      <c r="E153" s="143">
        <f>COUNTIF('BD'!68:68,"=vrai")</f>
        <v>0</v>
      </c>
      <c r="F153" s="134" t="e">
        <f>E153/MAX($E$148,$E$149)</f>
        <v>#DIV/0!</v>
      </c>
      <c r="G153" s="134"/>
      <c r="H153" s="134"/>
      <c r="I153" s="134"/>
      <c r="J153" s="134"/>
      <c r="K153" s="134"/>
      <c r="L153" s="134"/>
      <c r="M153" s="119"/>
    </row>
    <row r="154" spans="2:13" ht="12.75">
      <c r="B154" s="216"/>
      <c r="C154" s="139"/>
      <c r="D154" s="187" t="s">
        <v>177</v>
      </c>
      <c r="E154" s="139">
        <f>COUNTIF('BD'!69:69,"=vrai")</f>
        <v>0</v>
      </c>
      <c r="F154" s="144" t="e">
        <f>E154/MAX($E$148,$E$149)</f>
        <v>#DIV/0!</v>
      </c>
      <c r="G154" s="139"/>
      <c r="H154" s="139"/>
      <c r="I154" s="139"/>
      <c r="J154" s="139"/>
      <c r="K154" s="139"/>
      <c r="L154" s="139"/>
      <c r="M154" s="140"/>
    </row>
    <row r="155" spans="2:13" s="117" customFormat="1" ht="12.75">
      <c r="B155" s="217"/>
      <c r="C155" s="141"/>
      <c r="D155" s="188"/>
      <c r="E155" s="141"/>
      <c r="F155" s="189"/>
      <c r="G155" s="154"/>
      <c r="H155" s="154"/>
      <c r="I155" s="154"/>
      <c r="J155" s="154"/>
      <c r="K155" s="154"/>
      <c r="L155" s="154"/>
      <c r="M155" s="122"/>
    </row>
    <row r="156" spans="2:13" s="151" customFormat="1" ht="12.75">
      <c r="B156" s="147"/>
      <c r="C156" s="146"/>
      <c r="D156" s="190"/>
      <c r="E156" s="146"/>
      <c r="F156" s="135"/>
      <c r="G156" s="160"/>
      <c r="H156" s="160"/>
      <c r="I156" s="160"/>
      <c r="J156" s="160"/>
      <c r="K156" s="160"/>
      <c r="L156" s="160"/>
      <c r="M156" s="160"/>
    </row>
    <row r="157" spans="2:13" s="160" customFormat="1" ht="13.5" thickBot="1">
      <c r="B157" s="215" t="s">
        <v>200</v>
      </c>
      <c r="C157" s="136"/>
      <c r="D157" s="169"/>
      <c r="E157" s="115"/>
      <c r="F157" s="157"/>
      <c r="G157" s="115"/>
      <c r="H157" s="115"/>
      <c r="I157" s="115"/>
      <c r="J157" s="115"/>
      <c r="K157" s="115"/>
      <c r="L157" s="115"/>
      <c r="M157" s="116"/>
    </row>
    <row r="158" spans="2:13" s="123" customFormat="1" ht="12.75">
      <c r="B158" s="216"/>
      <c r="C158" s="139"/>
      <c r="D158" s="170" t="s">
        <v>175</v>
      </c>
      <c r="E158" s="106">
        <v>1</v>
      </c>
      <c r="F158" s="90">
        <v>2</v>
      </c>
      <c r="G158" s="90">
        <v>3</v>
      </c>
      <c r="H158" s="90">
        <v>4</v>
      </c>
      <c r="I158" s="90">
        <v>5</v>
      </c>
      <c r="J158" s="107">
        <v>6</v>
      </c>
      <c r="K158" s="91" t="s">
        <v>176</v>
      </c>
      <c r="L158" s="92"/>
      <c r="M158" s="171"/>
    </row>
    <row r="159" spans="2:13" s="123" customFormat="1" ht="12.75">
      <c r="B159" s="216"/>
      <c r="C159" s="41" t="s">
        <v>90</v>
      </c>
      <c r="D159" s="224">
        <f>E159*6+F159*5+G159*4+H159*3+I159*2+J159</f>
        <v>0</v>
      </c>
      <c r="E159" s="96">
        <f>COUNTIF('BD'!70:70,E158)</f>
        <v>0</v>
      </c>
      <c r="F159" s="172">
        <f>COUNTIF('BD'!70:70,F158)</f>
        <v>0</v>
      </c>
      <c r="G159" s="173">
        <f>COUNTIF('BD'!70:70,G158)</f>
        <v>0</v>
      </c>
      <c r="H159" s="173">
        <f>COUNTIF('BD'!70:70,H158)</f>
        <v>0</v>
      </c>
      <c r="I159" s="172">
        <f>COUNTIF('BD'!70:70,I158)</f>
        <v>0</v>
      </c>
      <c r="J159" s="174">
        <f>COUNTIF('BD'!70:70,J158)</f>
        <v>0</v>
      </c>
      <c r="K159" s="202">
        <f>COUNTIF('BD'!70:70,0)</f>
        <v>0</v>
      </c>
      <c r="L159" s="203"/>
      <c r="M159" s="171"/>
    </row>
    <row r="160" spans="2:14" s="123" customFormat="1" ht="13.5" thickBot="1">
      <c r="B160" s="216"/>
      <c r="C160" s="41"/>
      <c r="D160" s="225"/>
      <c r="E160" s="176" t="e">
        <f aca="true" t="shared" si="5" ref="E160:K160">E159/$G$5</f>
        <v>#DIV/0!</v>
      </c>
      <c r="F160" s="177" t="e">
        <f t="shared" si="5"/>
        <v>#DIV/0!</v>
      </c>
      <c r="G160" s="178" t="e">
        <f t="shared" si="5"/>
        <v>#DIV/0!</v>
      </c>
      <c r="H160" s="178" t="e">
        <f t="shared" si="5"/>
        <v>#DIV/0!</v>
      </c>
      <c r="I160" s="177" t="e">
        <f t="shared" si="5"/>
        <v>#DIV/0!</v>
      </c>
      <c r="J160" s="101" t="e">
        <f t="shared" si="5"/>
        <v>#DIV/0!</v>
      </c>
      <c r="K160" s="226" t="e">
        <f t="shared" si="5"/>
        <v>#DIV/0!</v>
      </c>
      <c r="L160" s="227"/>
      <c r="M160" s="171"/>
      <c r="N160" s="179"/>
    </row>
    <row r="161" spans="2:13" s="123" customFormat="1" ht="12.75">
      <c r="B161" s="216"/>
      <c r="C161" s="41"/>
      <c r="D161" s="105"/>
      <c r="E161" s="185"/>
      <c r="F161" s="185"/>
      <c r="G161" s="134"/>
      <c r="H161" s="134"/>
      <c r="I161" s="185"/>
      <c r="J161" s="185"/>
      <c r="K161" s="93"/>
      <c r="L161" s="93"/>
      <c r="M161" s="171"/>
    </row>
    <row r="162" spans="2:13" s="123" customFormat="1" ht="12.75">
      <c r="B162" s="216"/>
      <c r="C162" s="41" t="s">
        <v>199</v>
      </c>
      <c r="D162" s="186" t="s">
        <v>91</v>
      </c>
      <c r="E162" s="143">
        <f>COUNTIF('BD'!71:71,"=vrai")</f>
        <v>0</v>
      </c>
      <c r="F162" s="134" t="e">
        <f>E162/$G$5</f>
        <v>#DIV/0!</v>
      </c>
      <c r="G162" s="134"/>
      <c r="H162" s="134"/>
      <c r="I162" s="185"/>
      <c r="J162" s="185"/>
      <c r="K162" s="93"/>
      <c r="L162" s="93"/>
      <c r="M162" s="171"/>
    </row>
    <row r="163" spans="2:13" s="123" customFormat="1" ht="12.75">
      <c r="B163" s="216"/>
      <c r="C163" s="41"/>
      <c r="D163" s="186" t="s">
        <v>92</v>
      </c>
      <c r="E163" s="143">
        <f>COUNTIF('BD'!72:72,"=vrai")</f>
        <v>0</v>
      </c>
      <c r="F163" s="134" t="e">
        <f>E163/$G$5</f>
        <v>#DIV/0!</v>
      </c>
      <c r="G163" s="134"/>
      <c r="H163" s="134"/>
      <c r="I163" s="185"/>
      <c r="J163" s="185"/>
      <c r="K163" s="93"/>
      <c r="L163" s="93"/>
      <c r="M163" s="171"/>
    </row>
    <row r="164" spans="2:13" s="123" customFormat="1" ht="12.75">
      <c r="B164" s="216"/>
      <c r="C164" s="41"/>
      <c r="D164" s="186" t="s">
        <v>94</v>
      </c>
      <c r="E164" s="143">
        <f>COUNTIF('BD'!73:73,"=vrai")</f>
        <v>0</v>
      </c>
      <c r="F164" s="134" t="e">
        <f>E164/$G$5</f>
        <v>#DIV/0!</v>
      </c>
      <c r="G164" s="134"/>
      <c r="H164" s="134"/>
      <c r="I164" s="185"/>
      <c r="J164" s="185"/>
      <c r="K164" s="93"/>
      <c r="L164" s="93"/>
      <c r="M164" s="171"/>
    </row>
    <row r="165" spans="2:13" s="123" customFormat="1" ht="12.75">
      <c r="B165" s="216"/>
      <c r="C165" s="41"/>
      <c r="D165" s="186" t="s">
        <v>93</v>
      </c>
      <c r="E165" s="143">
        <f>COUNTIF('BD'!74:74,"=vrai")</f>
        <v>0</v>
      </c>
      <c r="F165" s="134" t="e">
        <f>E165/$G$5</f>
        <v>#DIV/0!</v>
      </c>
      <c r="G165" s="134"/>
      <c r="H165" s="134"/>
      <c r="I165" s="185"/>
      <c r="J165" s="185"/>
      <c r="K165" s="93"/>
      <c r="L165" s="93"/>
      <c r="M165" s="171"/>
    </row>
    <row r="166" spans="2:13" s="123" customFormat="1" ht="12.75">
      <c r="B166" s="216"/>
      <c r="C166" s="41"/>
      <c r="D166" s="186" t="s">
        <v>161</v>
      </c>
      <c r="E166" s="143">
        <f>COUNTIF('BD'!75:75,"=vrai")</f>
        <v>0</v>
      </c>
      <c r="F166" s="134" t="e">
        <f>E166/$G$5</f>
        <v>#DIV/0!</v>
      </c>
      <c r="G166" s="134"/>
      <c r="H166" s="134"/>
      <c r="I166" s="185"/>
      <c r="J166" s="185"/>
      <c r="K166" s="93"/>
      <c r="L166" s="93"/>
      <c r="M166" s="171"/>
    </row>
    <row r="167" spans="2:13" s="123" customFormat="1" ht="12.75">
      <c r="B167" s="217"/>
      <c r="C167" s="49"/>
      <c r="D167" s="191"/>
      <c r="E167" s="154"/>
      <c r="F167" s="155"/>
      <c r="G167" s="155"/>
      <c r="H167" s="155"/>
      <c r="I167" s="189"/>
      <c r="J167" s="189"/>
      <c r="K167" s="95"/>
      <c r="L167" s="95"/>
      <c r="M167" s="192"/>
    </row>
    <row r="168" spans="2:12" s="162" customFormat="1" ht="12.75">
      <c r="B168" s="147"/>
      <c r="C168" s="82"/>
      <c r="D168" s="193"/>
      <c r="E168" s="160"/>
      <c r="F168" s="161"/>
      <c r="G168" s="161"/>
      <c r="H168" s="161"/>
      <c r="I168" s="135"/>
      <c r="J168" s="135"/>
      <c r="K168" s="94"/>
      <c r="L168" s="94"/>
    </row>
    <row r="169" spans="2:13" s="117" customFormat="1" ht="13.5" thickBot="1">
      <c r="B169" s="215" t="s">
        <v>201</v>
      </c>
      <c r="C169" s="136"/>
      <c r="D169" s="169"/>
      <c r="E169" s="115"/>
      <c r="F169" s="157"/>
      <c r="G169" s="115"/>
      <c r="H169" s="115"/>
      <c r="I169" s="115"/>
      <c r="J169" s="115"/>
      <c r="K169" s="115"/>
      <c r="L169" s="115"/>
      <c r="M169" s="116"/>
    </row>
    <row r="170" spans="2:13" s="123" customFormat="1" ht="12.75">
      <c r="B170" s="216"/>
      <c r="C170" s="139"/>
      <c r="D170" s="170" t="s">
        <v>175</v>
      </c>
      <c r="E170" s="106">
        <v>1</v>
      </c>
      <c r="F170" s="90">
        <v>2</v>
      </c>
      <c r="G170" s="90">
        <v>3</v>
      </c>
      <c r="H170" s="90">
        <v>4</v>
      </c>
      <c r="I170" s="90">
        <v>5</v>
      </c>
      <c r="J170" s="107">
        <v>6</v>
      </c>
      <c r="K170" s="228" t="s">
        <v>176</v>
      </c>
      <c r="L170" s="229"/>
      <c r="M170" s="171"/>
    </row>
    <row r="171" spans="2:13" s="123" customFormat="1" ht="12.75">
      <c r="B171" s="216"/>
      <c r="C171" s="41" t="s">
        <v>95</v>
      </c>
      <c r="D171" s="224">
        <f>E171*6+F171*5+G171*4+H171*3+I171*2+J171</f>
        <v>0</v>
      </c>
      <c r="E171" s="96">
        <f>COUNTIF('BD'!76:76,E170)</f>
        <v>0</v>
      </c>
      <c r="F171" s="172">
        <f>COUNTIF('BD'!76:76,F170)</f>
        <v>0</v>
      </c>
      <c r="G171" s="173">
        <f>COUNTIF('BD'!76:76,G170)</f>
        <v>0</v>
      </c>
      <c r="H171" s="173">
        <f>COUNTIF('BD'!76:76,H170)</f>
        <v>0</v>
      </c>
      <c r="I171" s="172">
        <f>COUNTIF('BD'!76:76,I170)</f>
        <v>0</v>
      </c>
      <c r="J171" s="174">
        <f>COUNTIF('BD'!76:76,J170)</f>
        <v>0</v>
      </c>
      <c r="K171" s="202">
        <f>COUNTIF('BD'!76:76,K170)</f>
        <v>0</v>
      </c>
      <c r="L171" s="203">
        <f>COUNTIF('BD'!76:76,L170)</f>
        <v>0</v>
      </c>
      <c r="M171" s="171"/>
    </row>
    <row r="172" spans="2:13" s="123" customFormat="1" ht="13.5" thickBot="1">
      <c r="B172" s="216"/>
      <c r="C172" s="41"/>
      <c r="D172" s="225"/>
      <c r="E172" s="176" t="e">
        <f aca="true" t="shared" si="6" ref="E172:L172">E171/$G$5</f>
        <v>#DIV/0!</v>
      </c>
      <c r="F172" s="177" t="e">
        <f t="shared" si="6"/>
        <v>#DIV/0!</v>
      </c>
      <c r="G172" s="178" t="e">
        <f t="shared" si="6"/>
        <v>#DIV/0!</v>
      </c>
      <c r="H172" s="178" t="e">
        <f t="shared" si="6"/>
        <v>#DIV/0!</v>
      </c>
      <c r="I172" s="177" t="e">
        <f t="shared" si="6"/>
        <v>#DIV/0!</v>
      </c>
      <c r="J172" s="101" t="e">
        <f t="shared" si="6"/>
        <v>#DIV/0!</v>
      </c>
      <c r="K172" s="226" t="e">
        <f t="shared" si="6"/>
        <v>#DIV/0!</v>
      </c>
      <c r="L172" s="227" t="e">
        <f t="shared" si="6"/>
        <v>#DIV/0!</v>
      </c>
      <c r="M172" s="171"/>
    </row>
    <row r="173" spans="2:13" s="123" customFormat="1" ht="12.75">
      <c r="B173" s="216"/>
      <c r="C173" s="41"/>
      <c r="D173" s="105"/>
      <c r="E173" s="185"/>
      <c r="F173" s="185"/>
      <c r="G173" s="134"/>
      <c r="H173" s="134"/>
      <c r="I173" s="185"/>
      <c r="J173" s="185"/>
      <c r="K173" s="93"/>
      <c r="L173" s="93"/>
      <c r="M173" s="171"/>
    </row>
    <row r="174" spans="2:13" s="123" customFormat="1" ht="12.75">
      <c r="B174" s="216"/>
      <c r="C174" s="41" t="s">
        <v>204</v>
      </c>
      <c r="D174" s="186" t="s">
        <v>96</v>
      </c>
      <c r="E174" s="143">
        <f>COUNTIF('BD'!77:77,"=vrai")</f>
        <v>0</v>
      </c>
      <c r="F174" s="134" t="e">
        <f>E174/$G$5</f>
        <v>#DIV/0!</v>
      </c>
      <c r="G174" s="134"/>
      <c r="H174" s="134"/>
      <c r="I174" s="185"/>
      <c r="J174" s="185"/>
      <c r="K174" s="93"/>
      <c r="L174" s="93"/>
      <c r="M174" s="171"/>
    </row>
    <row r="175" spans="2:13" s="123" customFormat="1" ht="12.75">
      <c r="B175" s="216"/>
      <c r="C175" s="41"/>
      <c r="D175" s="186" t="s">
        <v>97</v>
      </c>
      <c r="E175" s="143">
        <f>COUNTIF('BD'!78:78,"=vrai")</f>
        <v>0</v>
      </c>
      <c r="F175" s="134" t="e">
        <f>E175/$G$5</f>
        <v>#DIV/0!</v>
      </c>
      <c r="G175" s="134"/>
      <c r="H175" s="134"/>
      <c r="I175" s="185"/>
      <c r="J175" s="185"/>
      <c r="K175" s="93"/>
      <c r="L175" s="93"/>
      <c r="M175" s="171"/>
    </row>
    <row r="176" spans="2:13" s="123" customFormat="1" ht="12.75">
      <c r="B176" s="216"/>
      <c r="C176" s="41"/>
      <c r="D176" s="186"/>
      <c r="E176" s="143"/>
      <c r="F176" s="134"/>
      <c r="G176" s="134"/>
      <c r="H176" s="134"/>
      <c r="I176" s="185"/>
      <c r="J176" s="185"/>
      <c r="K176" s="93"/>
      <c r="L176" s="93"/>
      <c r="M176" s="171"/>
    </row>
    <row r="177" spans="2:13" s="123" customFormat="1" ht="12.75">
      <c r="B177" s="216"/>
      <c r="C177" s="41" t="s">
        <v>202</v>
      </c>
      <c r="D177" s="186" t="s">
        <v>118</v>
      </c>
      <c r="E177" s="143">
        <f>COUNTIF('BD'!79:79,"=vrai")</f>
        <v>0</v>
      </c>
      <c r="F177" s="134" t="e">
        <f>E177/$G$5</f>
        <v>#DIV/0!</v>
      </c>
      <c r="G177" s="134"/>
      <c r="H177" s="134"/>
      <c r="I177" s="185"/>
      <c r="J177" s="185"/>
      <c r="K177" s="93"/>
      <c r="L177" s="93"/>
      <c r="M177" s="171"/>
    </row>
    <row r="178" spans="2:13" s="123" customFormat="1" ht="12.75">
      <c r="B178" s="216"/>
      <c r="C178" s="41"/>
      <c r="D178" s="89" t="s">
        <v>178</v>
      </c>
      <c r="E178" s="194">
        <f>COUNTIF('BD'!80:80,"=vrai")</f>
        <v>0</v>
      </c>
      <c r="F178" s="195">
        <f>IF(SUM(E178:E179)=0,0,E178/SUM(E178:E179))</f>
        <v>0</v>
      </c>
      <c r="G178" s="195"/>
      <c r="H178" s="195"/>
      <c r="I178" s="185"/>
      <c r="J178" s="185"/>
      <c r="K178" s="93"/>
      <c r="L178" s="93"/>
      <c r="M178" s="171"/>
    </row>
    <row r="179" spans="2:13" s="123" customFormat="1" ht="12.75">
      <c r="B179" s="216"/>
      <c r="C179" s="41"/>
      <c r="D179" s="89" t="s">
        <v>179</v>
      </c>
      <c r="E179" s="194">
        <f>COUNTIF('BD'!81:81,"=vrai")</f>
        <v>0</v>
      </c>
      <c r="F179" s="195">
        <f>IF(SUM(E178:E179)=0,0,E179/SUM(E178:E179))</f>
        <v>0</v>
      </c>
      <c r="G179" s="195"/>
      <c r="H179" s="195"/>
      <c r="I179" s="185"/>
      <c r="J179" s="185"/>
      <c r="K179" s="93"/>
      <c r="L179" s="93"/>
      <c r="M179" s="171"/>
    </row>
    <row r="180" spans="2:13" s="123" customFormat="1" ht="12.75">
      <c r="B180" s="216"/>
      <c r="C180" s="41"/>
      <c r="D180" s="186"/>
      <c r="E180" s="143"/>
      <c r="F180" s="134"/>
      <c r="G180" s="134"/>
      <c r="H180" s="134"/>
      <c r="I180" s="185"/>
      <c r="J180" s="185"/>
      <c r="K180" s="93"/>
      <c r="L180" s="93"/>
      <c r="M180" s="171"/>
    </row>
    <row r="181" spans="2:13" s="123" customFormat="1" ht="12.75">
      <c r="B181" s="216"/>
      <c r="C181" s="41" t="s">
        <v>203</v>
      </c>
      <c r="D181" s="186" t="s">
        <v>99</v>
      </c>
      <c r="E181" s="143">
        <f>COUNTIF('BD'!83:83,"=vrai")</f>
        <v>0</v>
      </c>
      <c r="F181" s="134" t="e">
        <f>E181/$G$5</f>
        <v>#DIV/0!</v>
      </c>
      <c r="G181" s="134"/>
      <c r="H181" s="134"/>
      <c r="I181" s="185"/>
      <c r="J181" s="185"/>
      <c r="K181" s="93"/>
      <c r="L181" s="93"/>
      <c r="M181" s="171"/>
    </row>
    <row r="182" spans="2:13" s="123" customFormat="1" ht="12.75">
      <c r="B182" s="216"/>
      <c r="C182" s="139"/>
      <c r="D182" s="187"/>
      <c r="E182" s="139"/>
      <c r="F182" s="144"/>
      <c r="G182" s="144"/>
      <c r="H182" s="144"/>
      <c r="I182" s="185"/>
      <c r="J182" s="185"/>
      <c r="K182" s="93"/>
      <c r="L182" s="93"/>
      <c r="M182" s="171"/>
    </row>
    <row r="183" spans="2:13" s="123" customFormat="1" ht="12.75">
      <c r="B183" s="216"/>
      <c r="C183" s="41"/>
      <c r="D183" s="186" t="s">
        <v>100</v>
      </c>
      <c r="E183" s="143"/>
      <c r="F183" s="134"/>
      <c r="G183" s="134"/>
      <c r="H183" s="134"/>
      <c r="I183" s="185"/>
      <c r="J183" s="185"/>
      <c r="K183" s="93"/>
      <c r="L183" s="93"/>
      <c r="M183" s="171"/>
    </row>
    <row r="184" spans="2:13" s="123" customFormat="1" ht="12.75">
      <c r="B184" s="216"/>
      <c r="C184" s="41"/>
      <c r="D184" s="196" t="s">
        <v>101</v>
      </c>
      <c r="E184" s="143">
        <f>COUNTIF('BD'!84:84,"=vrai")</f>
        <v>0</v>
      </c>
      <c r="F184" s="134" t="e">
        <f>E184/$E$181</f>
        <v>#DIV/0!</v>
      </c>
      <c r="G184" s="134"/>
      <c r="H184" s="134"/>
      <c r="I184" s="185"/>
      <c r="J184" s="185"/>
      <c r="K184" s="93"/>
      <c r="L184" s="93"/>
      <c r="M184" s="171"/>
    </row>
    <row r="185" spans="2:13" s="123" customFormat="1" ht="12.75">
      <c r="B185" s="216"/>
      <c r="C185" s="41"/>
      <c r="D185" s="196" t="s">
        <v>102</v>
      </c>
      <c r="E185" s="143">
        <f>COUNTIF('BD'!85:85,"=vrai")</f>
        <v>0</v>
      </c>
      <c r="F185" s="134" t="e">
        <f>E185/$E$181</f>
        <v>#DIV/0!</v>
      </c>
      <c r="G185" s="134"/>
      <c r="H185" s="134"/>
      <c r="I185" s="185"/>
      <c r="J185" s="185"/>
      <c r="K185" s="93"/>
      <c r="L185" s="93"/>
      <c r="M185" s="171"/>
    </row>
    <row r="186" spans="2:13" s="123" customFormat="1" ht="12.75">
      <c r="B186" s="216"/>
      <c r="C186" s="41"/>
      <c r="D186" s="196" t="s">
        <v>103</v>
      </c>
      <c r="E186" s="143">
        <f>COUNTIF('BD'!86:86,"=vrai")</f>
        <v>0</v>
      </c>
      <c r="F186" s="134" t="e">
        <f>E186/$E$181</f>
        <v>#DIV/0!</v>
      </c>
      <c r="G186" s="134"/>
      <c r="H186" s="134"/>
      <c r="I186" s="185"/>
      <c r="J186" s="185"/>
      <c r="K186" s="93"/>
      <c r="L186" s="93"/>
      <c r="M186" s="171"/>
    </row>
    <row r="187" spans="2:13" s="123" customFormat="1" ht="12.75">
      <c r="B187" s="216"/>
      <c r="C187" s="41"/>
      <c r="D187" s="196" t="s">
        <v>104</v>
      </c>
      <c r="E187" s="143">
        <f>COUNTIF('BD'!87:87,"=vrai")</f>
        <v>0</v>
      </c>
      <c r="F187" s="134" t="e">
        <f>E187/$E$181</f>
        <v>#DIV/0!</v>
      </c>
      <c r="G187" s="134"/>
      <c r="H187" s="134"/>
      <c r="I187" s="185"/>
      <c r="J187" s="185"/>
      <c r="K187" s="93"/>
      <c r="L187" s="93"/>
      <c r="M187" s="171"/>
    </row>
    <row r="188" spans="2:13" s="123" customFormat="1" ht="12.75">
      <c r="B188" s="217"/>
      <c r="C188" s="49"/>
      <c r="D188" s="191"/>
      <c r="E188" s="154"/>
      <c r="F188" s="155"/>
      <c r="G188" s="155"/>
      <c r="H188" s="155"/>
      <c r="I188" s="189"/>
      <c r="J188" s="189"/>
      <c r="K188" s="95"/>
      <c r="L188" s="95"/>
      <c r="M188" s="192"/>
    </row>
    <row r="189" s="123" customFormat="1" ht="13.5" thickBot="1"/>
    <row r="190" spans="1:28" s="123" customFormat="1" ht="24" thickBot="1">
      <c r="A190" s="221" t="s">
        <v>219</v>
      </c>
      <c r="B190" s="222"/>
      <c r="C190" s="222"/>
      <c r="D190" s="222"/>
      <c r="E190" s="222"/>
      <c r="F190" s="222"/>
      <c r="G190" s="222"/>
      <c r="H190" s="223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3"/>
    </row>
    <row r="192" spans="1:7" ht="12.75" customHeight="1">
      <c r="A192" s="123"/>
      <c r="B192" s="215" t="s">
        <v>220</v>
      </c>
      <c r="C192" s="136"/>
      <c r="D192" s="136"/>
      <c r="E192" s="136"/>
      <c r="F192" s="136"/>
      <c r="G192" s="137"/>
    </row>
    <row r="193" spans="2:7" s="117" customFormat="1" ht="12.75">
      <c r="B193" s="216"/>
      <c r="C193" s="41" t="s">
        <v>223</v>
      </c>
      <c r="D193" s="143"/>
      <c r="E193" s="143"/>
      <c r="F193" s="143"/>
      <c r="G193" s="119"/>
    </row>
    <row r="194" spans="2:7" s="117" customFormat="1" ht="12.75">
      <c r="B194" s="216"/>
      <c r="C194" s="57"/>
      <c r="D194" s="44" t="s">
        <v>107</v>
      </c>
      <c r="E194" s="143">
        <f>COUNTIF('BD'!89:89,"=vrai")</f>
        <v>0</v>
      </c>
      <c r="F194" s="134">
        <f>IF(SUM(E$194:E$196)=0,0,E194/SUM(E$194:E$196))</f>
        <v>0</v>
      </c>
      <c r="G194" s="119"/>
    </row>
    <row r="195" spans="2:7" s="117" customFormat="1" ht="27.75" customHeight="1">
      <c r="B195" s="216"/>
      <c r="C195" s="57"/>
      <c r="D195" s="104" t="s">
        <v>108</v>
      </c>
      <c r="E195" s="197">
        <f>COUNTIF('BD'!90:90,"=vrai")</f>
        <v>0</v>
      </c>
      <c r="F195" s="198">
        <f>IF(SUM(E$194:E$196)=0,0,E195/SUM(E$194:E$196))</f>
        <v>0</v>
      </c>
      <c r="G195" s="119"/>
    </row>
    <row r="196" spans="2:7" s="117" customFormat="1" ht="12.75">
      <c r="B196" s="216"/>
      <c r="C196" s="139"/>
      <c r="D196" s="44" t="s">
        <v>109</v>
      </c>
      <c r="E196" s="143">
        <f>COUNTIF('BD'!91:91,"=vrai")</f>
        <v>0</v>
      </c>
      <c r="F196" s="134">
        <f>IF(SUM(E$194:E$196)=0,0,E196/SUM(E$194:E$196))</f>
        <v>0</v>
      </c>
      <c r="G196" s="119"/>
    </row>
    <row r="197" spans="2:7" s="117" customFormat="1" ht="12.75">
      <c r="B197" s="216"/>
      <c r="C197" s="139"/>
      <c r="D197" s="44"/>
      <c r="E197" s="143"/>
      <c r="F197" s="134"/>
      <c r="G197" s="119"/>
    </row>
    <row r="198" spans="2:7" s="151" customFormat="1" ht="12.75">
      <c r="B198" s="199"/>
      <c r="C198" s="146"/>
      <c r="D198" s="46"/>
      <c r="E198" s="160"/>
      <c r="F198" s="161"/>
      <c r="G198" s="200"/>
    </row>
    <row r="199" spans="2:7" ht="12.75">
      <c r="B199" s="216" t="s">
        <v>221</v>
      </c>
      <c r="C199" s="139"/>
      <c r="D199" s="139"/>
      <c r="E199" s="139"/>
      <c r="F199" s="139"/>
      <c r="G199" s="140"/>
    </row>
    <row r="200" spans="2:7" s="117" customFormat="1" ht="12.75">
      <c r="B200" s="216"/>
      <c r="C200" s="41" t="s">
        <v>222</v>
      </c>
      <c r="D200" s="143"/>
      <c r="E200" s="143"/>
      <c r="F200" s="143"/>
      <c r="G200" s="119"/>
    </row>
    <row r="201" spans="2:7" s="117" customFormat="1" ht="12.75">
      <c r="B201" s="216"/>
      <c r="C201" s="57"/>
      <c r="D201" s="44" t="s">
        <v>111</v>
      </c>
      <c r="E201" s="143">
        <f>COUNTIF('BD'!93:93,"=vrai")</f>
        <v>0</v>
      </c>
      <c r="F201" s="134">
        <f>IF(SUM(E$201:E$204)=0,0,E201/SUM(E$201:E$204))</f>
        <v>0</v>
      </c>
      <c r="G201" s="119"/>
    </row>
    <row r="202" spans="2:7" s="117" customFormat="1" ht="12.75">
      <c r="B202" s="216"/>
      <c r="C202" s="57"/>
      <c r="D202" s="44" t="s">
        <v>112</v>
      </c>
      <c r="E202" s="143">
        <f>COUNTIF('BD'!94:94,"=vrai")</f>
        <v>0</v>
      </c>
      <c r="F202" s="134">
        <f>IF(SUM(E$201:E$204)=0,0,E202/SUM(E$201:E$204))</f>
        <v>0</v>
      </c>
      <c r="G202" s="119"/>
    </row>
    <row r="203" spans="2:7" s="117" customFormat="1" ht="12.75">
      <c r="B203" s="216"/>
      <c r="C203" s="201"/>
      <c r="D203" s="44" t="s">
        <v>113</v>
      </c>
      <c r="E203" s="143">
        <f>COUNTIF('BD'!95:95,"=vrai")</f>
        <v>0</v>
      </c>
      <c r="F203" s="134">
        <f>IF(SUM(E$201:E$204)=0,0,E203/SUM(E$201:E$204))</f>
        <v>0</v>
      </c>
      <c r="G203" s="119"/>
    </row>
    <row r="204" spans="2:7" s="117" customFormat="1" ht="12.75">
      <c r="B204" s="216"/>
      <c r="C204" s="57"/>
      <c r="D204" s="44" t="s">
        <v>114</v>
      </c>
      <c r="E204" s="143">
        <f>COUNTIF('BD'!96:96,"=vrai")</f>
        <v>0</v>
      </c>
      <c r="F204" s="134">
        <f>IF(SUM(E$201:E$204)=0,0,E204/SUM(E$201:E$204))</f>
        <v>0</v>
      </c>
      <c r="G204" s="119"/>
    </row>
    <row r="205" spans="2:7" ht="12.75">
      <c r="B205" s="217"/>
      <c r="C205" s="141"/>
      <c r="D205" s="141"/>
      <c r="E205" s="141"/>
      <c r="F205" s="145"/>
      <c r="G205" s="142"/>
    </row>
  </sheetData>
  <sheetProtection selectLockedCells="1" selectUnlockedCells="1"/>
  <mergeCells count="46">
    <mergeCell ref="B2:N2"/>
    <mergeCell ref="C4:E6"/>
    <mergeCell ref="B169:B188"/>
    <mergeCell ref="B97:B115"/>
    <mergeCell ref="E109:F109"/>
    <mergeCell ref="G109:H109"/>
    <mergeCell ref="D159:D160"/>
    <mergeCell ref="K160:L160"/>
    <mergeCell ref="B157:B167"/>
    <mergeCell ref="D171:D172"/>
    <mergeCell ref="K172:L172"/>
    <mergeCell ref="K159:L159"/>
    <mergeCell ref="B10:B14"/>
    <mergeCell ref="A51:H51"/>
    <mergeCell ref="B69:B74"/>
    <mergeCell ref="A93:H93"/>
    <mergeCell ref="A76:H76"/>
    <mergeCell ref="B86:B91"/>
    <mergeCell ref="B78:B84"/>
    <mergeCell ref="K121:L121"/>
    <mergeCell ref="K171:L171"/>
    <mergeCell ref="K128:L128"/>
    <mergeCell ref="K133:L133"/>
    <mergeCell ref="K134:L134"/>
    <mergeCell ref="K145:L145"/>
    <mergeCell ref="K146:L146"/>
    <mergeCell ref="K170:L170"/>
    <mergeCell ref="K122:L122"/>
    <mergeCell ref="K127:L127"/>
    <mergeCell ref="A8:H8"/>
    <mergeCell ref="D121:D122"/>
    <mergeCell ref="B125:B129"/>
    <mergeCell ref="D127:D128"/>
    <mergeCell ref="B40:B49"/>
    <mergeCell ref="B53:B67"/>
    <mergeCell ref="B119:B123"/>
    <mergeCell ref="B192:B197"/>
    <mergeCell ref="B199:B205"/>
    <mergeCell ref="B16:B19"/>
    <mergeCell ref="B21:B30"/>
    <mergeCell ref="B32:B37"/>
    <mergeCell ref="A190:H190"/>
    <mergeCell ref="B131:B141"/>
    <mergeCell ref="B143:B155"/>
    <mergeCell ref="D145:D146"/>
    <mergeCell ref="D133:D134"/>
  </mergeCells>
  <conditionalFormatting sqref="H114 F194:F198 F125 E128:K130 E141:E142 E160:F161 F136:F143 E122:K124 F168:K168 F131 G146:K153 G134:K142 E134:F135 E146:F147 F162:F167 F148:F157 G160:K167 E172:F173 F169 F188:K188 F174:F187 G172:K187 F118:F119 F64:F74 F54:F62 F78:F91 F22:F29 F11:F13 F41:F47 F33:F36 F38:F39 E56 F96:F107 F114 F201:F205">
    <cfRule type="cellIs" priority="1" dxfId="1" operator="between" stopIfTrue="1">
      <formula>0.2</formula>
      <formula>0.3</formula>
    </cfRule>
    <cfRule type="cellIs" priority="2" dxfId="2" operator="between" stopIfTrue="1">
      <formula>0.3</formula>
      <formula>0.4</formula>
    </cfRule>
    <cfRule type="cellIs" priority="3" dxfId="3" operator="greaterThan" stopIfTrue="1">
      <formula>0.4</formula>
    </cfRule>
  </conditionalFormatting>
  <conditionalFormatting sqref="F17:F18">
    <cfRule type="cellIs" priority="4" dxfId="1" operator="greaterThan" stopIfTrue="1">
      <formula>0.5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fitToHeight="2" fitToWidth="1" horizontalDpi="600" verticalDpi="600" orientation="portrait" paperSize="9" scale="54" r:id="rId3"/>
  <headerFooter alignWithMargins="0">
    <oddHeader>&amp;RVersion du &amp;D, &amp;T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E41"/>
  <sheetViews>
    <sheetView showGridLines="0" workbookViewId="0" topLeftCell="A15">
      <selection activeCell="G35" sqref="G35"/>
    </sheetView>
  </sheetViews>
  <sheetFormatPr defaultColWidth="11.421875" defaultRowHeight="12.75"/>
  <cols>
    <col min="1" max="1" width="26.57421875" style="0" customWidth="1"/>
    <col min="2" max="2" width="6.57421875" style="0" customWidth="1"/>
  </cols>
  <sheetData>
    <row r="1" spans="1:5" ht="12.75">
      <c r="A1" s="6" t="s">
        <v>4</v>
      </c>
      <c r="B1" s="6">
        <v>1</v>
      </c>
      <c r="C1" s="6" t="s">
        <v>6</v>
      </c>
      <c r="D1" s="6"/>
      <c r="E1" s="6"/>
    </row>
    <row r="2" spans="1:5" ht="12.75">
      <c r="A2" s="6"/>
      <c r="B2" s="6">
        <v>2</v>
      </c>
      <c r="C2" s="6" t="s">
        <v>5</v>
      </c>
      <c r="D2" s="6"/>
      <c r="E2" s="6"/>
    </row>
    <row r="3" spans="1:5" ht="12.75">
      <c r="A3" s="6"/>
      <c r="B3" s="6">
        <v>3</v>
      </c>
      <c r="C3" s="6" t="s">
        <v>44</v>
      </c>
      <c r="D3" s="6"/>
      <c r="E3" s="6"/>
    </row>
    <row r="4" spans="1:5" ht="12.75">
      <c r="A4" s="6"/>
      <c r="B4" s="6">
        <v>4</v>
      </c>
      <c r="C4" s="6" t="s">
        <v>7</v>
      </c>
      <c r="D4" s="6"/>
      <c r="E4" s="6"/>
    </row>
    <row r="6" spans="1:3" ht="12.75">
      <c r="A6" s="6" t="s">
        <v>14</v>
      </c>
      <c r="B6" s="6">
        <v>10</v>
      </c>
      <c r="C6" s="6">
        <v>10</v>
      </c>
    </row>
    <row r="7" spans="1:3" ht="12.75">
      <c r="A7" s="6"/>
      <c r="B7" s="6">
        <v>11</v>
      </c>
      <c r="C7" s="6">
        <v>11</v>
      </c>
    </row>
    <row r="8" spans="1:3" ht="12.75">
      <c r="A8" s="6"/>
      <c r="B8" s="6">
        <v>12</v>
      </c>
      <c r="C8" s="6">
        <v>12</v>
      </c>
    </row>
    <row r="9" spans="1:3" ht="12.75">
      <c r="A9" s="6"/>
      <c r="B9" s="6">
        <v>13</v>
      </c>
      <c r="C9" s="6">
        <v>13</v>
      </c>
    </row>
    <row r="10" spans="1:3" ht="12.75">
      <c r="A10" s="6"/>
      <c r="B10" s="6">
        <v>14</v>
      </c>
      <c r="C10" s="6">
        <v>14</v>
      </c>
    </row>
    <row r="11" spans="1:3" ht="12.75">
      <c r="A11" s="6"/>
      <c r="B11" s="6">
        <v>15</v>
      </c>
      <c r="C11" s="6">
        <v>15</v>
      </c>
    </row>
    <row r="12" spans="1:3" ht="12.75">
      <c r="A12" s="6"/>
      <c r="B12" s="6">
        <v>16</v>
      </c>
      <c r="C12" s="6">
        <v>16</v>
      </c>
    </row>
    <row r="13" spans="1:3" ht="12.75">
      <c r="A13" s="6"/>
      <c r="B13" s="6">
        <v>17</v>
      </c>
      <c r="C13" s="6">
        <v>17</v>
      </c>
    </row>
    <row r="14" spans="1:3" ht="12.75">
      <c r="A14" s="6"/>
      <c r="B14" s="6">
        <v>18</v>
      </c>
      <c r="C14" s="6">
        <v>18</v>
      </c>
    </row>
    <row r="16" spans="1:4" ht="12.75">
      <c r="A16" s="6" t="s">
        <v>8</v>
      </c>
      <c r="B16" s="6">
        <v>1</v>
      </c>
      <c r="C16" s="6" t="s">
        <v>9</v>
      </c>
      <c r="D16" s="6"/>
    </row>
    <row r="17" spans="1:4" ht="12.75">
      <c r="A17" s="6"/>
      <c r="B17" s="6">
        <v>2</v>
      </c>
      <c r="C17" s="6" t="s">
        <v>10</v>
      </c>
      <c r="D17" s="6"/>
    </row>
    <row r="18" spans="1:4" ht="12.75">
      <c r="A18" s="6"/>
      <c r="B18" s="6">
        <v>3</v>
      </c>
      <c r="C18" s="6" t="s">
        <v>11</v>
      </c>
      <c r="D18" s="6"/>
    </row>
    <row r="19" spans="1:4" ht="12.75">
      <c r="A19" s="6"/>
      <c r="B19" s="6">
        <v>4</v>
      </c>
      <c r="C19" s="6" t="s">
        <v>12</v>
      </c>
      <c r="D19" s="6"/>
    </row>
    <row r="21" spans="1:3" ht="12.75">
      <c r="A21" s="6" t="s">
        <v>21</v>
      </c>
      <c r="B21" s="6">
        <v>1</v>
      </c>
      <c r="C21" s="6"/>
    </row>
    <row r="22" spans="1:3" ht="12.75">
      <c r="A22" s="6"/>
      <c r="B22" s="6">
        <v>2</v>
      </c>
      <c r="C22" s="6"/>
    </row>
    <row r="23" spans="1:3" ht="12.75">
      <c r="A23" s="6"/>
      <c r="B23" s="6">
        <v>3</v>
      </c>
      <c r="C23" s="6"/>
    </row>
    <row r="25" spans="1:3" ht="12.75">
      <c r="A25" s="6" t="s">
        <v>120</v>
      </c>
      <c r="B25" s="6" t="s">
        <v>213</v>
      </c>
      <c r="C25" s="6"/>
    </row>
    <row r="26" spans="1:3" ht="12.75">
      <c r="A26" s="6"/>
      <c r="B26" s="6" t="s">
        <v>216</v>
      </c>
      <c r="C26" s="6"/>
    </row>
    <row r="27" spans="1:3" ht="12.75">
      <c r="A27" s="6"/>
      <c r="B27" s="6" t="s">
        <v>214</v>
      </c>
      <c r="C27" s="6"/>
    </row>
    <row r="28" spans="1:3" ht="12.75">
      <c r="A28" s="6"/>
      <c r="B28" s="6" t="s">
        <v>215</v>
      </c>
      <c r="C28" s="6"/>
    </row>
    <row r="29" spans="1:3" ht="12.75">
      <c r="A29" s="6"/>
      <c r="B29" s="6" t="s">
        <v>212</v>
      </c>
      <c r="C29" s="6"/>
    </row>
    <row r="31" spans="1:3" ht="12.75">
      <c r="A31" s="6" t="s">
        <v>165</v>
      </c>
      <c r="B31" s="6" t="s">
        <v>166</v>
      </c>
      <c r="C31" s="6"/>
    </row>
    <row r="32" spans="1:3" ht="12.75">
      <c r="A32" s="6"/>
      <c r="B32" s="6" t="s">
        <v>167</v>
      </c>
      <c r="C32" s="6"/>
    </row>
    <row r="33" spans="1:3" ht="12.75">
      <c r="A33" s="6"/>
      <c r="B33" s="6" t="s">
        <v>168</v>
      </c>
      <c r="C33" s="6"/>
    </row>
    <row r="34" spans="1:3" ht="12.75">
      <c r="A34" s="6"/>
      <c r="B34" s="6" t="s">
        <v>169</v>
      </c>
      <c r="C34" s="6"/>
    </row>
    <row r="36" spans="1:3" ht="12.75">
      <c r="A36" s="6" t="s">
        <v>226</v>
      </c>
      <c r="B36" s="6">
        <v>1</v>
      </c>
      <c r="C36" s="6"/>
    </row>
    <row r="37" spans="1:3" ht="12.75">
      <c r="A37" s="6"/>
      <c r="B37" s="6">
        <v>2</v>
      </c>
      <c r="C37" s="6"/>
    </row>
    <row r="38" spans="1:3" ht="12.75">
      <c r="A38" s="6"/>
      <c r="B38" s="6">
        <v>3</v>
      </c>
      <c r="C38" s="6"/>
    </row>
    <row r="39" spans="1:3" ht="12.75">
      <c r="A39" s="6"/>
      <c r="B39" s="6">
        <v>4</v>
      </c>
      <c r="C39" s="6"/>
    </row>
    <row r="40" spans="1:3" ht="12.75">
      <c r="A40" s="6"/>
      <c r="B40" s="6">
        <v>5</v>
      </c>
      <c r="C40" s="6"/>
    </row>
    <row r="41" spans="1:3" ht="12.75">
      <c r="A41" s="6"/>
      <c r="B41" s="6">
        <v>6</v>
      </c>
      <c r="C41" s="6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/>
  <dimension ref="A1:I1261"/>
  <sheetViews>
    <sheetView workbookViewId="0" topLeftCell="A1">
      <pane xSplit="19260" topLeftCell="CP1" activePane="topLeft" state="split"/>
      <selection pane="topLeft" activeCell="E96" sqref="C2:E96"/>
      <selection pane="topRight" activeCell="CP7" sqref="CP7"/>
    </sheetView>
  </sheetViews>
  <sheetFormatPr defaultColWidth="11.421875" defaultRowHeight="12.75"/>
  <cols>
    <col min="1" max="1" width="36.421875" style="4" customWidth="1"/>
    <col min="2" max="2" width="51.8515625" style="4" customWidth="1"/>
    <col min="3" max="16384" width="11.421875" style="12" customWidth="1"/>
  </cols>
  <sheetData>
    <row r="1" spans="1:7" s="87" customFormat="1" ht="45" customHeight="1">
      <c r="A1" s="8"/>
      <c r="C1" s="7" t="s">
        <v>26</v>
      </c>
      <c r="D1" s="7"/>
      <c r="E1" s="7"/>
      <c r="F1" s="7"/>
      <c r="G1" s="7"/>
    </row>
    <row r="2" spans="1:8" s="9" customFormat="1" ht="12.75">
      <c r="A2" s="3" t="s">
        <v>25</v>
      </c>
      <c r="B2" s="2"/>
      <c r="C2" s="2"/>
      <c r="D2" s="2"/>
      <c r="E2" s="2"/>
      <c r="F2" s="2"/>
      <c r="G2" s="2"/>
      <c r="H2" s="2"/>
    </row>
    <row r="3" spans="1:8" ht="12.75">
      <c r="A3" s="5"/>
      <c r="B3" s="81"/>
      <c r="C3" s="81"/>
      <c r="D3" s="81"/>
      <c r="E3" s="81"/>
      <c r="F3" s="81"/>
      <c r="G3" s="81"/>
      <c r="H3" s="81"/>
    </row>
    <row r="4" spans="1:8" s="9" customFormat="1" ht="12.75">
      <c r="A4" s="41" t="s">
        <v>3</v>
      </c>
      <c r="B4" s="2"/>
      <c r="C4" s="2"/>
      <c r="D4" s="2"/>
      <c r="E4" s="2"/>
      <c r="F4" s="2"/>
      <c r="G4" s="2"/>
      <c r="H4" s="2"/>
    </row>
    <row r="5" spans="1:8" ht="12.75">
      <c r="A5" s="82"/>
      <c r="C5" s="4"/>
      <c r="D5" s="4"/>
      <c r="E5" s="4"/>
      <c r="F5" s="4"/>
      <c r="G5" s="4"/>
      <c r="H5" s="4"/>
    </row>
    <row r="6" spans="1:8" s="9" customFormat="1" ht="12.75">
      <c r="A6" s="41" t="s">
        <v>128</v>
      </c>
      <c r="B6" s="2"/>
      <c r="C6" s="2"/>
      <c r="D6" s="2"/>
      <c r="E6" s="2"/>
      <c r="F6" s="2"/>
      <c r="G6" s="2"/>
      <c r="H6" s="2"/>
    </row>
    <row r="7" spans="1:8" ht="12.75">
      <c r="A7" s="82"/>
      <c r="B7" s="83"/>
      <c r="C7" s="83"/>
      <c r="D7" s="83"/>
      <c r="E7" s="83"/>
      <c r="F7" s="83"/>
      <c r="G7" s="83"/>
      <c r="H7" s="83"/>
    </row>
    <row r="8" spans="1:8" s="9" customFormat="1" ht="12.75">
      <c r="A8" s="41" t="s">
        <v>1</v>
      </c>
      <c r="B8" s="1"/>
      <c r="C8" s="1"/>
      <c r="D8" s="1"/>
      <c r="E8" s="1"/>
      <c r="F8" s="1"/>
      <c r="G8" s="1"/>
      <c r="H8" s="1"/>
    </row>
    <row r="9" spans="1:8" ht="12.75">
      <c r="A9" s="82"/>
      <c r="C9" s="4"/>
      <c r="D9" s="4"/>
      <c r="E9" s="4"/>
      <c r="F9" s="4"/>
      <c r="G9" s="4"/>
      <c r="H9" s="4"/>
    </row>
    <row r="10" spans="1:8" s="9" customFormat="1" ht="12.75">
      <c r="A10" s="41" t="s">
        <v>2</v>
      </c>
      <c r="B10" s="2"/>
      <c r="C10" s="2"/>
      <c r="D10" s="2"/>
      <c r="E10" s="2"/>
      <c r="F10" s="2"/>
      <c r="G10" s="2"/>
      <c r="H10" s="2"/>
    </row>
    <row r="11" spans="1:8" ht="12.75">
      <c r="A11" s="82"/>
      <c r="C11" s="4"/>
      <c r="D11" s="4"/>
      <c r="E11" s="4"/>
      <c r="F11" s="4"/>
      <c r="G11" s="4"/>
      <c r="H11" s="4"/>
    </row>
    <row r="12" spans="1:9" s="9" customFormat="1" ht="12.75">
      <c r="A12" s="41" t="s">
        <v>46</v>
      </c>
      <c r="B12" s="44"/>
      <c r="C12" s="44"/>
      <c r="D12" s="44"/>
      <c r="E12" s="44"/>
      <c r="F12" s="44"/>
      <c r="G12" s="44"/>
      <c r="H12" s="44"/>
      <c r="I12" s="42"/>
    </row>
    <row r="13" spans="1:9" ht="12.75">
      <c r="A13" s="84"/>
      <c r="B13" s="46"/>
      <c r="C13" s="46"/>
      <c r="D13" s="46"/>
      <c r="E13" s="46"/>
      <c r="F13" s="46"/>
      <c r="G13" s="46"/>
      <c r="H13" s="46"/>
      <c r="I13" s="46"/>
    </row>
    <row r="14" spans="1:9" s="9" customFormat="1" ht="12.75">
      <c r="A14" s="41" t="s">
        <v>121</v>
      </c>
      <c r="B14" s="44"/>
      <c r="C14" s="44"/>
      <c r="D14" s="44"/>
      <c r="E14" s="44"/>
      <c r="F14" s="44"/>
      <c r="G14" s="44"/>
      <c r="H14" s="44"/>
      <c r="I14" s="44"/>
    </row>
    <row r="15" spans="1:9" ht="12.75">
      <c r="A15" s="43"/>
      <c r="B15" s="46"/>
      <c r="C15" s="46"/>
      <c r="D15" s="46"/>
      <c r="E15" s="46"/>
      <c r="F15" s="46"/>
      <c r="G15" s="46"/>
      <c r="H15" s="46"/>
      <c r="I15" s="46"/>
    </row>
    <row r="16" spans="1:9" s="9" customFormat="1" ht="12.75">
      <c r="A16" s="41" t="s">
        <v>54</v>
      </c>
      <c r="B16" s="86" t="s">
        <v>130</v>
      </c>
      <c r="C16" s="86"/>
      <c r="D16" s="86"/>
      <c r="E16" s="86"/>
      <c r="F16" s="86"/>
      <c r="G16" s="86"/>
      <c r="H16" s="86"/>
      <c r="I16" s="44"/>
    </row>
    <row r="17" spans="2:9" s="9" customFormat="1" ht="12.75">
      <c r="B17" s="86" t="s">
        <v>129</v>
      </c>
      <c r="C17" s="86"/>
      <c r="D17" s="86"/>
      <c r="E17" s="86"/>
      <c r="F17" s="86"/>
      <c r="G17" s="86"/>
      <c r="H17" s="86"/>
      <c r="I17" s="47"/>
    </row>
    <row r="18" spans="2:9" s="9" customFormat="1" ht="12.75">
      <c r="B18" s="86" t="s">
        <v>131</v>
      </c>
      <c r="C18" s="86"/>
      <c r="D18" s="86"/>
      <c r="E18" s="86"/>
      <c r="F18" s="86"/>
      <c r="G18" s="86"/>
      <c r="H18" s="86"/>
      <c r="I18" s="44"/>
    </row>
    <row r="19" spans="2:9" s="9" customFormat="1" ht="12.75">
      <c r="B19" s="86" t="s">
        <v>132</v>
      </c>
      <c r="C19" s="86"/>
      <c r="D19" s="86"/>
      <c r="E19" s="86"/>
      <c r="F19" s="86"/>
      <c r="G19" s="86"/>
      <c r="H19" s="86"/>
      <c r="I19" s="44"/>
    </row>
    <row r="20" spans="1:9" s="9" customFormat="1" ht="12.75">
      <c r="A20" s="56"/>
      <c r="B20" s="86" t="s">
        <v>133</v>
      </c>
      <c r="C20" s="86"/>
      <c r="D20" s="86"/>
      <c r="E20" s="86"/>
      <c r="F20" s="86"/>
      <c r="G20" s="86"/>
      <c r="H20" s="86"/>
      <c r="I20" s="44"/>
    </row>
    <row r="21" spans="1:9" s="9" customFormat="1" ht="12.75">
      <c r="A21" s="56"/>
      <c r="B21" s="86"/>
      <c r="C21" s="86"/>
      <c r="D21" s="86"/>
      <c r="E21" s="86"/>
      <c r="F21" s="86"/>
      <c r="G21" s="86"/>
      <c r="H21" s="86"/>
      <c r="I21" s="44"/>
    </row>
    <row r="22" spans="1:9" s="9" customFormat="1" ht="12.75">
      <c r="A22" s="57"/>
      <c r="B22" s="86" t="s">
        <v>227</v>
      </c>
      <c r="C22" s="86"/>
      <c r="D22" s="86"/>
      <c r="E22" s="86"/>
      <c r="F22" s="57"/>
      <c r="G22" s="57"/>
      <c r="H22" s="57"/>
      <c r="I22" s="86"/>
    </row>
    <row r="23" spans="1:9" s="9" customFormat="1" ht="12.75">
      <c r="A23" s="56"/>
      <c r="B23" s="86" t="s">
        <v>134</v>
      </c>
      <c r="C23" s="86"/>
      <c r="D23" s="86"/>
      <c r="E23" s="86"/>
      <c r="F23" s="86"/>
      <c r="G23" s="86"/>
      <c r="H23" s="86"/>
      <c r="I23" s="44"/>
    </row>
    <row r="24" spans="1:9" s="9" customFormat="1" ht="12.75">
      <c r="A24" s="56"/>
      <c r="B24" s="86" t="s">
        <v>135</v>
      </c>
      <c r="C24" s="86"/>
      <c r="D24" s="86"/>
      <c r="E24" s="86"/>
      <c r="F24" s="86"/>
      <c r="G24" s="86"/>
      <c r="H24" s="86"/>
      <c r="I24" s="44"/>
    </row>
    <row r="25" spans="1:9" s="9" customFormat="1" ht="12.75">
      <c r="A25" s="56"/>
      <c r="B25" s="86" t="s">
        <v>136</v>
      </c>
      <c r="C25" s="86"/>
      <c r="D25" s="86"/>
      <c r="E25" s="86"/>
      <c r="F25" s="86"/>
      <c r="G25" s="86"/>
      <c r="H25" s="86"/>
      <c r="I25" s="44"/>
    </row>
    <row r="26" spans="1:9" s="9" customFormat="1" ht="12.75">
      <c r="A26" s="56"/>
      <c r="B26" s="86" t="s">
        <v>137</v>
      </c>
      <c r="C26" s="86"/>
      <c r="D26" s="86"/>
      <c r="E26" s="86"/>
      <c r="F26" s="86"/>
      <c r="G26" s="86"/>
      <c r="H26" s="86"/>
      <c r="I26" s="44"/>
    </row>
    <row r="27" spans="1:9" ht="12.75">
      <c r="A27" s="12"/>
      <c r="B27" s="39"/>
      <c r="C27" s="39"/>
      <c r="D27" s="39"/>
      <c r="E27" s="39"/>
      <c r="F27" s="39"/>
      <c r="G27" s="39"/>
      <c r="H27" s="39"/>
      <c r="I27" s="46"/>
    </row>
    <row r="28" spans="1:9" s="9" customFormat="1" ht="12.75">
      <c r="A28" s="41" t="s">
        <v>62</v>
      </c>
      <c r="B28" s="44"/>
      <c r="C28" s="44"/>
      <c r="D28" s="44"/>
      <c r="E28" s="44"/>
      <c r="F28" s="44"/>
      <c r="G28" s="44"/>
      <c r="H28" s="44"/>
      <c r="I28" s="44"/>
    </row>
    <row r="29" spans="1:9" ht="12.75">
      <c r="A29" s="84"/>
      <c r="B29" s="46"/>
      <c r="C29" s="46"/>
      <c r="D29" s="46"/>
      <c r="E29" s="46"/>
      <c r="F29" s="46"/>
      <c r="G29" s="46"/>
      <c r="H29" s="46"/>
      <c r="I29" s="46"/>
    </row>
    <row r="30" spans="1:9" s="9" customFormat="1" ht="12.75">
      <c r="A30" s="41" t="s">
        <v>64</v>
      </c>
      <c r="B30" s="86" t="s">
        <v>65</v>
      </c>
      <c r="C30" s="86"/>
      <c r="D30" s="86"/>
      <c r="E30" s="86"/>
      <c r="F30" s="86"/>
      <c r="G30" s="86"/>
      <c r="H30" s="86"/>
      <c r="I30" s="86"/>
    </row>
    <row r="31" spans="1:9" s="9" customFormat="1" ht="12.75">
      <c r="A31" s="57"/>
      <c r="B31" s="86" t="s">
        <v>66</v>
      </c>
      <c r="C31" s="86"/>
      <c r="D31" s="86"/>
      <c r="E31" s="86"/>
      <c r="F31" s="86"/>
      <c r="G31" s="86"/>
      <c r="H31" s="86"/>
      <c r="I31" s="86"/>
    </row>
    <row r="32" spans="1:9" s="9" customFormat="1" ht="12.75">
      <c r="A32" s="56"/>
      <c r="B32" s="86" t="s">
        <v>124</v>
      </c>
      <c r="C32" s="86"/>
      <c r="D32" s="86"/>
      <c r="E32" s="86"/>
      <c r="F32" s="86"/>
      <c r="G32" s="86"/>
      <c r="H32" s="86"/>
      <c r="I32" s="86"/>
    </row>
    <row r="33" spans="2:9" s="9" customFormat="1" ht="12.75">
      <c r="B33" s="86" t="s">
        <v>68</v>
      </c>
      <c r="C33" s="86"/>
      <c r="D33" s="86"/>
      <c r="E33" s="86"/>
      <c r="F33" s="86"/>
      <c r="G33" s="86"/>
      <c r="H33" s="86"/>
      <c r="I33" s="86"/>
    </row>
    <row r="34" spans="1:9" ht="12.75">
      <c r="A34" s="12"/>
      <c r="B34" s="63"/>
      <c r="C34" s="63"/>
      <c r="D34" s="63"/>
      <c r="E34" s="63"/>
      <c r="F34" s="63"/>
      <c r="G34" s="63"/>
      <c r="H34" s="63"/>
      <c r="I34" s="63"/>
    </row>
    <row r="35" spans="1:9" s="9" customFormat="1" ht="12.75">
      <c r="A35" s="41" t="s">
        <v>69</v>
      </c>
      <c r="B35" s="86" t="s">
        <v>145</v>
      </c>
      <c r="C35" s="86"/>
      <c r="D35" s="86"/>
      <c r="E35" s="86"/>
      <c r="F35" s="86"/>
      <c r="G35" s="86"/>
      <c r="H35" s="86"/>
      <c r="I35" s="44"/>
    </row>
    <row r="36" spans="1:9" s="9" customFormat="1" ht="12.75">
      <c r="A36" s="57"/>
      <c r="B36" s="86" t="s">
        <v>70</v>
      </c>
      <c r="C36" s="86"/>
      <c r="D36" s="86"/>
      <c r="E36" s="86"/>
      <c r="F36" s="86"/>
      <c r="G36" s="86"/>
      <c r="H36" s="86"/>
      <c r="I36" s="44"/>
    </row>
    <row r="37" spans="1:9" s="9" customFormat="1" ht="12.75">
      <c r="A37" s="57"/>
      <c r="B37" s="86" t="s">
        <v>142</v>
      </c>
      <c r="C37" s="86"/>
      <c r="D37" s="86"/>
      <c r="E37" s="86"/>
      <c r="F37" s="86"/>
      <c r="G37" s="86"/>
      <c r="H37" s="86"/>
      <c r="I37" s="44"/>
    </row>
    <row r="38" spans="1:9" s="9" customFormat="1" ht="12.75">
      <c r="A38" s="56"/>
      <c r="B38" s="86" t="s">
        <v>143</v>
      </c>
      <c r="C38" s="86"/>
      <c r="D38" s="86"/>
      <c r="E38" s="86"/>
      <c r="F38" s="86"/>
      <c r="G38" s="86"/>
      <c r="H38" s="86"/>
      <c r="I38" s="44"/>
    </row>
    <row r="39" spans="1:9" s="9" customFormat="1" ht="12.75">
      <c r="A39" s="56"/>
      <c r="B39" s="86" t="s">
        <v>144</v>
      </c>
      <c r="C39" s="86"/>
      <c r="D39" s="86"/>
      <c r="E39" s="86"/>
      <c r="F39" s="86"/>
      <c r="G39" s="86"/>
      <c r="H39" s="86"/>
      <c r="I39" s="44"/>
    </row>
    <row r="40" spans="1:9" s="9" customFormat="1" ht="12.75">
      <c r="A40" s="56"/>
      <c r="B40" s="86"/>
      <c r="C40" s="86"/>
      <c r="D40" s="86"/>
      <c r="E40" s="86"/>
      <c r="F40" s="86"/>
      <c r="G40" s="86"/>
      <c r="H40" s="86"/>
      <c r="I40" s="44"/>
    </row>
    <row r="41" spans="1:9" ht="12.75">
      <c r="A41" s="46"/>
      <c r="B41" s="46"/>
      <c r="C41" s="46"/>
      <c r="D41" s="46"/>
      <c r="E41" s="46"/>
      <c r="F41" s="46"/>
      <c r="G41" s="46"/>
      <c r="H41" s="46"/>
      <c r="I41" s="46"/>
    </row>
    <row r="42" spans="1:9" s="9" customFormat="1" ht="12.75">
      <c r="A42" s="41" t="s">
        <v>76</v>
      </c>
      <c r="B42" s="86" t="s">
        <v>77</v>
      </c>
      <c r="C42" s="86"/>
      <c r="D42" s="86"/>
      <c r="E42" s="86"/>
      <c r="F42" s="86"/>
      <c r="G42" s="86"/>
      <c r="H42" s="86"/>
      <c r="I42" s="61"/>
    </row>
    <row r="43" spans="1:9" s="9" customFormat="1" ht="12.75">
      <c r="A43" s="56"/>
      <c r="B43" s="86" t="s">
        <v>170</v>
      </c>
      <c r="C43" s="86"/>
      <c r="D43" s="86"/>
      <c r="E43" s="86"/>
      <c r="F43" s="86"/>
      <c r="G43" s="86"/>
      <c r="H43" s="86"/>
      <c r="I43" s="61"/>
    </row>
    <row r="44" spans="1:9" s="9" customFormat="1" ht="12.75">
      <c r="A44" s="56"/>
      <c r="B44" s="86" t="s">
        <v>171</v>
      </c>
      <c r="C44" s="86"/>
      <c r="D44" s="86"/>
      <c r="E44" s="86"/>
      <c r="F44" s="86"/>
      <c r="G44" s="86"/>
      <c r="H44" s="86"/>
      <c r="I44" s="61"/>
    </row>
    <row r="45" spans="1:9" s="9" customFormat="1" ht="12.75">
      <c r="A45" s="56"/>
      <c r="B45" s="86" t="s">
        <v>172</v>
      </c>
      <c r="C45" s="86"/>
      <c r="D45" s="86"/>
      <c r="E45" s="86"/>
      <c r="F45" s="86"/>
      <c r="G45" s="86"/>
      <c r="H45" s="86"/>
      <c r="I45" s="61"/>
    </row>
    <row r="46" spans="1:9" s="9" customFormat="1" ht="12.75">
      <c r="A46" s="56"/>
      <c r="B46" s="86" t="s">
        <v>173</v>
      </c>
      <c r="C46" s="86"/>
      <c r="D46" s="86"/>
      <c r="E46" s="86"/>
      <c r="F46" s="86"/>
      <c r="G46" s="86"/>
      <c r="H46" s="86"/>
      <c r="I46" s="61"/>
    </row>
    <row r="47" spans="1:9" s="9" customFormat="1" ht="12.75">
      <c r="A47" s="56"/>
      <c r="B47" s="86" t="s">
        <v>146</v>
      </c>
      <c r="C47" s="86"/>
      <c r="D47" s="86"/>
      <c r="E47" s="86"/>
      <c r="F47" s="86"/>
      <c r="G47" s="86"/>
      <c r="H47" s="86"/>
      <c r="I47" s="61"/>
    </row>
    <row r="48" spans="1:9" s="9" customFormat="1" ht="12.75">
      <c r="A48" s="57"/>
      <c r="B48" s="86" t="s">
        <v>125</v>
      </c>
      <c r="C48" s="86"/>
      <c r="D48" s="86"/>
      <c r="E48" s="86"/>
      <c r="F48" s="86"/>
      <c r="G48" s="86"/>
      <c r="H48" s="86"/>
      <c r="I48" s="44"/>
    </row>
    <row r="49" spans="1:9" s="9" customFormat="1" ht="12.75">
      <c r="A49" s="56"/>
      <c r="B49" s="86" t="s">
        <v>126</v>
      </c>
      <c r="C49" s="86"/>
      <c r="D49" s="86"/>
      <c r="E49" s="86"/>
      <c r="F49" s="86"/>
      <c r="G49" s="86"/>
      <c r="H49" s="86"/>
      <c r="I49" s="61"/>
    </row>
    <row r="50" spans="1:9" s="9" customFormat="1" ht="12.75">
      <c r="A50" s="56"/>
      <c r="B50" s="86"/>
      <c r="C50" s="86"/>
      <c r="D50" s="86"/>
      <c r="E50" s="86"/>
      <c r="F50" s="86"/>
      <c r="G50" s="86"/>
      <c r="H50" s="86"/>
      <c r="I50" s="61"/>
    </row>
    <row r="51" spans="1:9" ht="12.75">
      <c r="A51" s="84"/>
      <c r="B51" s="46"/>
      <c r="C51" s="46"/>
      <c r="D51" s="46"/>
      <c r="E51" s="46"/>
      <c r="F51" s="46"/>
      <c r="G51" s="46"/>
      <c r="H51" s="46"/>
      <c r="I51" s="46"/>
    </row>
    <row r="52" spans="1:9" s="9" customFormat="1" ht="12.75">
      <c r="A52" s="41" t="s">
        <v>81</v>
      </c>
      <c r="B52" s="44"/>
      <c r="C52" s="44"/>
      <c r="D52" s="44"/>
      <c r="E52" s="44"/>
      <c r="F52" s="44"/>
      <c r="G52" s="44"/>
      <c r="H52" s="44"/>
      <c r="I52" s="44"/>
    </row>
    <row r="53" spans="1:9" s="9" customFormat="1" ht="12.75">
      <c r="A53" s="56"/>
      <c r="B53" s="41" t="s">
        <v>82</v>
      </c>
      <c r="C53" s="41"/>
      <c r="D53" s="41"/>
      <c r="E53" s="41"/>
      <c r="F53" s="41"/>
      <c r="G53" s="41"/>
      <c r="H53" s="41"/>
      <c r="I53" s="44"/>
    </row>
    <row r="54" spans="1:9" s="9" customFormat="1" ht="12.75">
      <c r="A54" s="56"/>
      <c r="B54" s="41" t="s">
        <v>83</v>
      </c>
      <c r="C54" s="41"/>
      <c r="D54" s="41"/>
      <c r="E54" s="41"/>
      <c r="F54" s="41"/>
      <c r="G54" s="41"/>
      <c r="H54" s="41"/>
      <c r="I54" s="44"/>
    </row>
    <row r="55" spans="1:9" s="9" customFormat="1" ht="12.75">
      <c r="A55" s="56"/>
      <c r="B55" s="85" t="s">
        <v>127</v>
      </c>
      <c r="C55" s="85"/>
      <c r="D55" s="85"/>
      <c r="E55" s="85"/>
      <c r="F55" s="85"/>
      <c r="G55" s="85"/>
      <c r="H55" s="85"/>
      <c r="I55" s="56"/>
    </row>
    <row r="56" spans="1:9" s="9" customFormat="1" ht="12.75">
      <c r="A56" s="56"/>
      <c r="B56" s="56" t="s">
        <v>147</v>
      </c>
      <c r="C56" s="56"/>
      <c r="D56" s="56"/>
      <c r="E56" s="56"/>
      <c r="F56" s="56"/>
      <c r="G56" s="56"/>
      <c r="H56" s="56"/>
      <c r="I56" s="77"/>
    </row>
    <row r="57" spans="1:9" s="9" customFormat="1" ht="12.75">
      <c r="A57" s="56"/>
      <c r="B57" s="56" t="s">
        <v>123</v>
      </c>
      <c r="C57" s="56"/>
      <c r="D57" s="56"/>
      <c r="E57" s="56"/>
      <c r="F57" s="56"/>
      <c r="G57" s="56"/>
      <c r="H57" s="56"/>
      <c r="I57" s="77"/>
    </row>
    <row r="58" spans="1:9" s="9" customFormat="1" ht="12.75">
      <c r="A58" s="56"/>
      <c r="B58" s="56" t="s">
        <v>148</v>
      </c>
      <c r="C58" s="56"/>
      <c r="D58" s="56"/>
      <c r="E58" s="56"/>
      <c r="F58" s="56"/>
      <c r="G58" s="56"/>
      <c r="H58" s="56"/>
      <c r="I58" s="77"/>
    </row>
    <row r="59" spans="1:9" s="9" customFormat="1" ht="12.75">
      <c r="A59" s="56"/>
      <c r="B59" s="56" t="s">
        <v>122</v>
      </c>
      <c r="C59" s="56"/>
      <c r="D59" s="56"/>
      <c r="E59" s="56"/>
      <c r="F59" s="56"/>
      <c r="G59" s="56"/>
      <c r="H59" s="56"/>
      <c r="I59" s="77"/>
    </row>
    <row r="60" spans="1:9" s="9" customFormat="1" ht="12.75">
      <c r="A60" s="56"/>
      <c r="B60" s="56" t="s">
        <v>164</v>
      </c>
      <c r="C60" s="56"/>
      <c r="D60" s="56"/>
      <c r="E60" s="56"/>
      <c r="F60" s="56"/>
      <c r="G60" s="56"/>
      <c r="H60" s="56"/>
      <c r="I60" s="77"/>
    </row>
    <row r="61" spans="1:9" s="9" customFormat="1" ht="12.75">
      <c r="A61" s="56"/>
      <c r="B61" s="56"/>
      <c r="C61" s="56"/>
      <c r="D61" s="56"/>
      <c r="E61" s="56"/>
      <c r="F61" s="56"/>
      <c r="G61" s="56"/>
      <c r="H61" s="56"/>
      <c r="I61" s="57"/>
    </row>
    <row r="62" spans="1:9" s="9" customFormat="1" ht="12.75">
      <c r="A62" s="56"/>
      <c r="B62" s="41" t="s">
        <v>86</v>
      </c>
      <c r="C62" s="41"/>
      <c r="D62" s="41"/>
      <c r="E62" s="41"/>
      <c r="F62" s="41"/>
      <c r="G62" s="85"/>
      <c r="H62" s="41"/>
      <c r="I62" s="44"/>
    </row>
    <row r="63" spans="1:8" s="9" customFormat="1" ht="12.75">
      <c r="A63" s="56"/>
      <c r="B63" s="56" t="s">
        <v>84</v>
      </c>
      <c r="C63" s="56"/>
      <c r="D63" s="56"/>
      <c r="E63" s="56"/>
      <c r="F63" s="56"/>
      <c r="G63" s="56"/>
      <c r="H63" s="56"/>
    </row>
    <row r="64" spans="1:8" s="9" customFormat="1" ht="12.75">
      <c r="A64" s="56"/>
      <c r="B64" s="56" t="s">
        <v>85</v>
      </c>
      <c r="C64" s="56"/>
      <c r="D64" s="56"/>
      <c r="E64" s="56"/>
      <c r="F64" s="56"/>
      <c r="G64" s="56"/>
      <c r="H64" s="56"/>
    </row>
    <row r="65" spans="1:8" s="9" customFormat="1" ht="12.75">
      <c r="A65" s="56"/>
      <c r="B65" s="56"/>
      <c r="C65" s="56"/>
      <c r="D65" s="56"/>
      <c r="E65" s="56"/>
      <c r="F65" s="56"/>
      <c r="G65" s="56"/>
      <c r="H65" s="56"/>
    </row>
    <row r="66" spans="1:8" s="9" customFormat="1" ht="12.75">
      <c r="A66" s="56"/>
      <c r="B66" s="56" t="s">
        <v>87</v>
      </c>
      <c r="C66" s="56"/>
      <c r="D66" s="56"/>
      <c r="E66" s="56"/>
      <c r="F66" s="56"/>
      <c r="G66" s="56"/>
      <c r="H66" s="56"/>
    </row>
    <row r="67" spans="1:8" s="9" customFormat="1" ht="12.75">
      <c r="A67" s="56"/>
      <c r="B67" s="56" t="s">
        <v>88</v>
      </c>
      <c r="C67" s="56"/>
      <c r="D67" s="56"/>
      <c r="E67" s="56"/>
      <c r="F67" s="56"/>
      <c r="G67" s="56"/>
      <c r="H67" s="56"/>
    </row>
    <row r="68" spans="1:8" s="9" customFormat="1" ht="12.75">
      <c r="A68" s="56"/>
      <c r="B68" s="56" t="s">
        <v>89</v>
      </c>
      <c r="C68" s="56"/>
      <c r="D68" s="56"/>
      <c r="E68" s="56"/>
      <c r="F68" s="56"/>
      <c r="G68" s="56"/>
      <c r="H68" s="56"/>
    </row>
    <row r="69" spans="1:8" s="9" customFormat="1" ht="12.75">
      <c r="A69" s="56"/>
      <c r="B69" s="56" t="s">
        <v>149</v>
      </c>
      <c r="C69" s="56"/>
      <c r="D69" s="56"/>
      <c r="E69" s="56"/>
      <c r="F69" s="56"/>
      <c r="G69" s="56"/>
      <c r="H69" s="56"/>
    </row>
    <row r="70" spans="1:9" s="9" customFormat="1" ht="13.5" customHeight="1">
      <c r="A70" s="56"/>
      <c r="B70" s="41" t="s">
        <v>90</v>
      </c>
      <c r="C70" s="41"/>
      <c r="D70" s="41"/>
      <c r="E70" s="41"/>
      <c r="F70" s="41"/>
      <c r="G70" s="85"/>
      <c r="H70" s="41"/>
      <c r="I70" s="61"/>
    </row>
    <row r="71" spans="1:8" s="9" customFormat="1" ht="12.75">
      <c r="A71" s="56"/>
      <c r="B71" s="56" t="s">
        <v>91</v>
      </c>
      <c r="C71" s="56"/>
      <c r="D71" s="56"/>
      <c r="E71" s="56"/>
      <c r="F71" s="56"/>
      <c r="G71" s="56"/>
      <c r="H71" s="56"/>
    </row>
    <row r="72" spans="1:8" s="9" customFormat="1" ht="12.75">
      <c r="A72" s="56"/>
      <c r="B72" s="56" t="s">
        <v>92</v>
      </c>
      <c r="C72" s="56"/>
      <c r="D72" s="56"/>
      <c r="E72" s="56"/>
      <c r="F72" s="56"/>
      <c r="G72" s="56"/>
      <c r="H72" s="56"/>
    </row>
    <row r="73" spans="1:8" s="9" customFormat="1" ht="12.75">
      <c r="A73" s="56"/>
      <c r="B73" s="56" t="s">
        <v>94</v>
      </c>
      <c r="C73" s="56"/>
      <c r="D73" s="56"/>
      <c r="E73" s="56"/>
      <c r="F73" s="56"/>
      <c r="G73" s="56"/>
      <c r="H73" s="56"/>
    </row>
    <row r="74" spans="1:8" s="9" customFormat="1" ht="12.75">
      <c r="A74" s="56"/>
      <c r="B74" s="56" t="s">
        <v>93</v>
      </c>
      <c r="C74" s="56"/>
      <c r="D74" s="56"/>
      <c r="E74" s="56"/>
      <c r="F74" s="56"/>
      <c r="G74" s="56"/>
      <c r="H74" s="56"/>
    </row>
    <row r="75" spans="1:8" s="9" customFormat="1" ht="12.75">
      <c r="A75" s="56"/>
      <c r="B75" s="56" t="s">
        <v>150</v>
      </c>
      <c r="C75" s="56"/>
      <c r="D75" s="56"/>
      <c r="E75" s="56"/>
      <c r="F75" s="56"/>
      <c r="G75" s="56"/>
      <c r="H75" s="56"/>
    </row>
    <row r="76" spans="1:9" s="9" customFormat="1" ht="12.75">
      <c r="A76" s="56"/>
      <c r="B76" s="41" t="s">
        <v>95</v>
      </c>
      <c r="C76" s="41"/>
      <c r="D76" s="41"/>
      <c r="E76" s="41"/>
      <c r="F76" s="41"/>
      <c r="G76" s="85"/>
      <c r="H76" s="41"/>
      <c r="I76" s="44"/>
    </row>
    <row r="77" spans="1:8" s="9" customFormat="1" ht="12.75">
      <c r="A77" s="56"/>
      <c r="B77" s="56" t="s">
        <v>96</v>
      </c>
      <c r="C77" s="56"/>
      <c r="D77" s="56"/>
      <c r="E77" s="56"/>
      <c r="F77" s="56"/>
      <c r="G77" s="56"/>
      <c r="H77" s="56"/>
    </row>
    <row r="78" spans="1:8" s="9" customFormat="1" ht="12.75">
      <c r="A78" s="56"/>
      <c r="B78" s="56" t="s">
        <v>97</v>
      </c>
      <c r="C78" s="56"/>
      <c r="D78" s="56"/>
      <c r="E78" s="56"/>
      <c r="F78" s="56"/>
      <c r="G78" s="56"/>
      <c r="H78" s="56"/>
    </row>
    <row r="79" spans="1:8" s="9" customFormat="1" ht="12.75">
      <c r="A79" s="56"/>
      <c r="B79" s="56" t="s">
        <v>118</v>
      </c>
      <c r="C79" s="56"/>
      <c r="D79" s="56"/>
      <c r="E79" s="56"/>
      <c r="F79" s="56"/>
      <c r="G79" s="56"/>
      <c r="H79" s="56"/>
    </row>
    <row r="80" spans="1:8" s="9" customFormat="1" ht="12.75">
      <c r="A80" s="56"/>
      <c r="B80" s="56" t="s">
        <v>151</v>
      </c>
      <c r="C80" s="56"/>
      <c r="D80" s="56"/>
      <c r="E80" s="56"/>
      <c r="F80" s="56"/>
      <c r="G80" s="56"/>
      <c r="H80" s="56"/>
    </row>
    <row r="81" spans="1:8" s="9" customFormat="1" ht="12.75">
      <c r="A81" s="56"/>
      <c r="B81" s="56" t="s">
        <v>152</v>
      </c>
      <c r="C81" s="56"/>
      <c r="D81" s="56"/>
      <c r="E81" s="56"/>
      <c r="F81" s="56"/>
      <c r="G81" s="56"/>
      <c r="H81" s="56"/>
    </row>
    <row r="82" spans="1:9" s="9" customFormat="1" ht="12.75">
      <c r="A82" s="56"/>
      <c r="B82" s="56"/>
      <c r="C82" s="56"/>
      <c r="D82" s="56"/>
      <c r="E82" s="56"/>
      <c r="F82" s="56"/>
      <c r="G82" s="56"/>
      <c r="H82" s="56"/>
      <c r="I82" s="44"/>
    </row>
    <row r="83" spans="1:8" s="9" customFormat="1" ht="12.75">
      <c r="A83" s="56"/>
      <c r="B83" s="56" t="s">
        <v>99</v>
      </c>
      <c r="C83" s="56"/>
      <c r="D83" s="56"/>
      <c r="E83" s="56"/>
      <c r="F83" s="56"/>
      <c r="G83" s="56"/>
      <c r="H83" s="56"/>
    </row>
    <row r="84" spans="1:8" s="9" customFormat="1" ht="12.75">
      <c r="A84" s="56"/>
      <c r="B84" s="56" t="s">
        <v>101</v>
      </c>
      <c r="C84" s="56"/>
      <c r="D84" s="56"/>
      <c r="E84" s="56"/>
      <c r="F84" s="56"/>
      <c r="G84" s="56"/>
      <c r="H84" s="56"/>
    </row>
    <row r="85" spans="1:8" s="9" customFormat="1" ht="12.75">
      <c r="A85" s="56"/>
      <c r="B85" s="56" t="s">
        <v>102</v>
      </c>
      <c r="C85" s="56"/>
      <c r="D85" s="56"/>
      <c r="E85" s="56"/>
      <c r="F85" s="56"/>
      <c r="G85" s="56"/>
      <c r="H85" s="56"/>
    </row>
    <row r="86" spans="1:8" s="9" customFormat="1" ht="12.75">
      <c r="A86" s="56"/>
      <c r="B86" s="56" t="s">
        <v>103</v>
      </c>
      <c r="C86" s="56"/>
      <c r="D86" s="56"/>
      <c r="E86" s="56"/>
      <c r="F86" s="56"/>
      <c r="G86" s="56"/>
      <c r="H86" s="56"/>
    </row>
    <row r="87" spans="1:8" s="9" customFormat="1" ht="12.75">
      <c r="A87" s="57"/>
      <c r="B87" s="56" t="s">
        <v>104</v>
      </c>
      <c r="C87" s="56"/>
      <c r="D87" s="56"/>
      <c r="E87" s="56"/>
      <c r="F87" s="56"/>
      <c r="G87" s="56"/>
      <c r="H87" s="56"/>
    </row>
    <row r="88" spans="1:9" ht="12.75">
      <c r="A88" s="46"/>
      <c r="B88" s="43"/>
      <c r="C88" s="43"/>
      <c r="D88" s="43"/>
      <c r="E88" s="43"/>
      <c r="F88" s="43"/>
      <c r="G88" s="43"/>
      <c r="H88" s="43"/>
      <c r="I88" s="43"/>
    </row>
    <row r="89" spans="1:9" s="9" customFormat="1" ht="12.75">
      <c r="A89" s="41" t="s">
        <v>106</v>
      </c>
      <c r="B89" s="86" t="s">
        <v>107</v>
      </c>
      <c r="C89" s="86"/>
      <c r="D89" s="86"/>
      <c r="E89" s="86"/>
      <c r="F89" s="86"/>
      <c r="G89" s="86"/>
      <c r="H89" s="86"/>
      <c r="I89" s="44"/>
    </row>
    <row r="90" spans="1:8" s="9" customFormat="1" ht="12.75">
      <c r="A90" s="57"/>
      <c r="B90" s="86" t="s">
        <v>108</v>
      </c>
      <c r="C90" s="86"/>
      <c r="D90" s="86"/>
      <c r="E90" s="86"/>
      <c r="F90" s="86"/>
      <c r="G90" s="86"/>
      <c r="H90" s="86"/>
    </row>
    <row r="91" spans="1:9" s="9" customFormat="1" ht="12.75">
      <c r="A91" s="57"/>
      <c r="B91" s="86" t="s">
        <v>109</v>
      </c>
      <c r="C91" s="86"/>
      <c r="D91" s="86"/>
      <c r="E91" s="86"/>
      <c r="F91" s="86"/>
      <c r="G91" s="86"/>
      <c r="H91" s="86"/>
      <c r="I91" s="44"/>
    </row>
    <row r="92" spans="1:9" ht="12.75">
      <c r="A92" s="12"/>
      <c r="B92" s="46"/>
      <c r="C92" s="46"/>
      <c r="D92" s="46"/>
      <c r="E92" s="46"/>
      <c r="F92" s="46"/>
      <c r="G92" s="46"/>
      <c r="H92" s="46"/>
      <c r="I92" s="46"/>
    </row>
    <row r="93" spans="1:9" s="9" customFormat="1" ht="12.75">
      <c r="A93" s="41" t="s">
        <v>110</v>
      </c>
      <c r="B93" s="86" t="s">
        <v>111</v>
      </c>
      <c r="C93" s="86"/>
      <c r="D93" s="86"/>
      <c r="E93" s="86"/>
      <c r="F93" s="86"/>
      <c r="G93" s="86"/>
      <c r="H93" s="86"/>
      <c r="I93" s="44"/>
    </row>
    <row r="94" spans="1:9" s="9" customFormat="1" ht="12.75">
      <c r="A94" s="57"/>
      <c r="B94" s="86" t="s">
        <v>112</v>
      </c>
      <c r="C94" s="86"/>
      <c r="D94" s="86"/>
      <c r="E94" s="86"/>
      <c r="F94" s="86"/>
      <c r="G94" s="86"/>
      <c r="H94" s="86"/>
      <c r="I94" s="44"/>
    </row>
    <row r="95" spans="1:9" s="9" customFormat="1" ht="12.75">
      <c r="A95" s="57"/>
      <c r="B95" s="86" t="s">
        <v>113</v>
      </c>
      <c r="C95" s="86"/>
      <c r="D95" s="86"/>
      <c r="E95" s="86"/>
      <c r="F95" s="86"/>
      <c r="G95" s="86"/>
      <c r="H95" s="86"/>
      <c r="I95" s="44"/>
    </row>
    <row r="96" spans="1:9" s="9" customFormat="1" ht="12.75">
      <c r="A96" s="56"/>
      <c r="B96" s="86" t="s">
        <v>114</v>
      </c>
      <c r="C96" s="86"/>
      <c r="D96" s="86"/>
      <c r="E96" s="86"/>
      <c r="F96" s="86"/>
      <c r="G96" s="86"/>
      <c r="H96" s="86"/>
      <c r="I96" s="44"/>
    </row>
    <row r="97" spans="3:8" ht="12.75">
      <c r="C97" s="4"/>
      <c r="D97" s="4"/>
      <c r="E97" s="4"/>
      <c r="F97" s="4"/>
      <c r="G97" s="4"/>
      <c r="H97" s="4"/>
    </row>
    <row r="98" spans="3:8" ht="12.75">
      <c r="C98" s="4"/>
      <c r="D98" s="4"/>
      <c r="E98" s="4"/>
      <c r="F98" s="4"/>
      <c r="G98" s="4"/>
      <c r="H98" s="4"/>
    </row>
    <row r="99" spans="3:8" ht="12.75">
      <c r="C99" s="4"/>
      <c r="D99" s="4"/>
      <c r="E99" s="4"/>
      <c r="F99" s="4"/>
      <c r="G99" s="4"/>
      <c r="H99" s="4"/>
    </row>
    <row r="100" spans="3:8" ht="12.75">
      <c r="C100" s="4"/>
      <c r="D100" s="4"/>
      <c r="E100" s="4"/>
      <c r="F100" s="4"/>
      <c r="G100" s="4"/>
      <c r="H100" s="4"/>
    </row>
    <row r="101" spans="3:8" ht="12.75">
      <c r="C101" s="4"/>
      <c r="D101" s="4"/>
      <c r="E101" s="4"/>
      <c r="F101" s="4"/>
      <c r="G101" s="4"/>
      <c r="H101" s="4"/>
    </row>
    <row r="102" spans="3:8" ht="12.75">
      <c r="C102" s="4"/>
      <c r="D102" s="4"/>
      <c r="E102" s="4"/>
      <c r="F102" s="4"/>
      <c r="G102" s="4"/>
      <c r="H102" s="4"/>
    </row>
    <row r="103" spans="3:8" ht="12.75">
      <c r="C103" s="4"/>
      <c r="D103" s="4"/>
      <c r="E103" s="4"/>
      <c r="F103" s="4"/>
      <c r="G103" s="4"/>
      <c r="H103" s="4"/>
    </row>
    <row r="104" spans="3:8" ht="12.75">
      <c r="C104" s="4"/>
      <c r="D104" s="4"/>
      <c r="E104" s="4"/>
      <c r="F104" s="4"/>
      <c r="G104" s="4"/>
      <c r="H104" s="4"/>
    </row>
    <row r="105" spans="3:8" ht="12.75">
      <c r="C105" s="4"/>
      <c r="D105" s="4"/>
      <c r="E105" s="4"/>
      <c r="F105" s="4"/>
      <c r="G105" s="4"/>
      <c r="H105" s="4"/>
    </row>
    <row r="106" spans="3:8" ht="12.75">
      <c r="C106" s="4"/>
      <c r="D106" s="4"/>
      <c r="E106" s="4"/>
      <c r="F106" s="4"/>
      <c r="G106" s="4"/>
      <c r="H106" s="4"/>
    </row>
    <row r="107" spans="3:8" ht="12.75">
      <c r="C107" s="4"/>
      <c r="D107" s="4"/>
      <c r="E107" s="4"/>
      <c r="F107" s="4"/>
      <c r="G107" s="4"/>
      <c r="H107" s="4"/>
    </row>
    <row r="108" spans="3:8" ht="12.75">
      <c r="C108" s="4"/>
      <c r="D108" s="4"/>
      <c r="E108" s="4"/>
      <c r="F108" s="4"/>
      <c r="G108" s="4"/>
      <c r="H108" s="4"/>
    </row>
    <row r="109" spans="3:8" ht="12.75">
      <c r="C109" s="4"/>
      <c r="D109" s="4"/>
      <c r="E109" s="4"/>
      <c r="F109" s="4"/>
      <c r="G109" s="4"/>
      <c r="H109" s="4"/>
    </row>
    <row r="110" spans="3:8" ht="12.75">
      <c r="C110" s="4"/>
      <c r="D110" s="4"/>
      <c r="E110" s="4"/>
      <c r="F110" s="4"/>
      <c r="G110" s="4"/>
      <c r="H110" s="4"/>
    </row>
    <row r="111" spans="3:8" ht="12.75">
      <c r="C111" s="4"/>
      <c r="D111" s="4"/>
      <c r="E111" s="4"/>
      <c r="F111" s="4"/>
      <c r="G111" s="4"/>
      <c r="H111" s="4"/>
    </row>
    <row r="112" spans="3:8" ht="12.75">
      <c r="C112" s="4"/>
      <c r="D112" s="4"/>
      <c r="E112" s="4"/>
      <c r="F112" s="4"/>
      <c r="G112" s="4"/>
      <c r="H112" s="4"/>
    </row>
    <row r="113" spans="3:8" ht="12.75">
      <c r="C113" s="4"/>
      <c r="D113" s="4"/>
      <c r="E113" s="4"/>
      <c r="F113" s="4"/>
      <c r="G113" s="4"/>
      <c r="H113" s="4"/>
    </row>
    <row r="114" spans="3:8" ht="12.75">
      <c r="C114" s="4"/>
      <c r="D114" s="4"/>
      <c r="E114" s="4"/>
      <c r="F114" s="4"/>
      <c r="G114" s="4"/>
      <c r="H114" s="4"/>
    </row>
    <row r="115" spans="3:8" ht="12.75">
      <c r="C115" s="4"/>
      <c r="D115" s="4"/>
      <c r="E115" s="4"/>
      <c r="F115" s="4"/>
      <c r="G115" s="4"/>
      <c r="H115" s="4"/>
    </row>
    <row r="116" spans="3:8" ht="12.75">
      <c r="C116" s="4"/>
      <c r="D116" s="4"/>
      <c r="E116" s="4"/>
      <c r="F116" s="4"/>
      <c r="G116" s="4"/>
      <c r="H116" s="4"/>
    </row>
    <row r="117" spans="3:8" ht="12.75">
      <c r="C117" s="4"/>
      <c r="D117" s="4"/>
      <c r="E117" s="4"/>
      <c r="F117" s="4"/>
      <c r="G117" s="4"/>
      <c r="H117" s="4"/>
    </row>
    <row r="118" spans="3:8" ht="12.75">
      <c r="C118" s="4"/>
      <c r="D118" s="4"/>
      <c r="E118" s="4"/>
      <c r="F118" s="4"/>
      <c r="G118" s="4"/>
      <c r="H118" s="4"/>
    </row>
    <row r="119" spans="3:8" ht="12.75">
      <c r="C119" s="4"/>
      <c r="D119" s="4"/>
      <c r="E119" s="4"/>
      <c r="F119" s="4"/>
      <c r="G119" s="4"/>
      <c r="H119" s="4"/>
    </row>
    <row r="120" spans="3:7" ht="12.75">
      <c r="C120" s="4"/>
      <c r="D120" s="4"/>
      <c r="E120" s="4"/>
      <c r="F120" s="4"/>
      <c r="G120" s="4"/>
    </row>
    <row r="121" spans="3:7" ht="12.75">
      <c r="C121" s="4"/>
      <c r="D121" s="4"/>
      <c r="E121" s="4"/>
      <c r="F121" s="4"/>
      <c r="G121" s="4"/>
    </row>
    <row r="122" spans="3:7" ht="12.75">
      <c r="C122" s="4"/>
      <c r="D122" s="4"/>
      <c r="E122" s="4"/>
      <c r="F122" s="4"/>
      <c r="G122" s="4"/>
    </row>
    <row r="123" spans="3:7" ht="12.75">
      <c r="C123" s="4"/>
      <c r="D123" s="4"/>
      <c r="E123" s="4"/>
      <c r="F123" s="4"/>
      <c r="G123" s="4"/>
    </row>
    <row r="124" spans="3:7" ht="12.75">
      <c r="C124" s="4"/>
      <c r="D124" s="4"/>
      <c r="E124" s="4"/>
      <c r="F124" s="4"/>
      <c r="G124" s="4"/>
    </row>
    <row r="125" spans="3:7" ht="12.75">
      <c r="C125" s="4"/>
      <c r="D125" s="4"/>
      <c r="E125" s="4"/>
      <c r="F125" s="4"/>
      <c r="G125" s="4"/>
    </row>
    <row r="126" spans="3:7" ht="12.75">
      <c r="C126" s="4"/>
      <c r="D126" s="4"/>
      <c r="E126" s="4"/>
      <c r="F126" s="4"/>
      <c r="G126" s="4"/>
    </row>
    <row r="127" spans="3:7" ht="12.75">
      <c r="C127" s="4"/>
      <c r="D127" s="4"/>
      <c r="E127" s="4"/>
      <c r="F127" s="4"/>
      <c r="G127" s="4"/>
    </row>
    <row r="128" spans="3:7" ht="12.75">
      <c r="C128" s="4"/>
      <c r="D128" s="4"/>
      <c r="E128" s="4"/>
      <c r="F128" s="4"/>
      <c r="G128" s="4"/>
    </row>
    <row r="129" spans="3:7" ht="12.75">
      <c r="C129" s="4"/>
      <c r="D129" s="4"/>
      <c r="E129" s="4"/>
      <c r="F129" s="4"/>
      <c r="G129" s="4"/>
    </row>
    <row r="130" spans="3:7" ht="12.75">
      <c r="C130" s="4"/>
      <c r="D130" s="4"/>
      <c r="E130" s="4"/>
      <c r="F130" s="4"/>
      <c r="G130" s="4"/>
    </row>
    <row r="131" spans="3:7" ht="12.75">
      <c r="C131" s="4"/>
      <c r="D131" s="4"/>
      <c r="E131" s="4"/>
      <c r="F131" s="4"/>
      <c r="G131" s="4"/>
    </row>
    <row r="132" spans="3:7" ht="12.75">
      <c r="C132" s="4"/>
      <c r="D132" s="4"/>
      <c r="E132" s="4"/>
      <c r="F132" s="4"/>
      <c r="G132" s="4"/>
    </row>
    <row r="133" spans="3:7" ht="12.75">
      <c r="C133" s="4"/>
      <c r="D133" s="4"/>
      <c r="E133" s="4"/>
      <c r="F133" s="4"/>
      <c r="G133" s="4"/>
    </row>
    <row r="134" spans="3:7" ht="12.75">
      <c r="C134" s="4"/>
      <c r="D134" s="4"/>
      <c r="E134" s="4"/>
      <c r="F134" s="4"/>
      <c r="G134" s="4"/>
    </row>
    <row r="135" spans="3:7" ht="12.75">
      <c r="C135" s="4"/>
      <c r="D135" s="4"/>
      <c r="E135" s="4"/>
      <c r="F135" s="4"/>
      <c r="G135" s="4"/>
    </row>
    <row r="136" spans="3:7" ht="12.75">
      <c r="C136" s="4"/>
      <c r="D136" s="4"/>
      <c r="E136" s="4"/>
      <c r="F136" s="4"/>
      <c r="G136" s="4"/>
    </row>
    <row r="137" spans="3:7" ht="12.75">
      <c r="C137" s="4"/>
      <c r="D137" s="4"/>
      <c r="E137" s="4"/>
      <c r="F137" s="4"/>
      <c r="G137" s="4"/>
    </row>
    <row r="138" spans="3:7" ht="12.75">
      <c r="C138" s="4"/>
      <c r="D138" s="4"/>
      <c r="E138" s="4"/>
      <c r="F138" s="4"/>
      <c r="G138" s="4"/>
    </row>
    <row r="139" spans="3:7" ht="12.75">
      <c r="C139" s="4"/>
      <c r="D139" s="4"/>
      <c r="E139" s="4"/>
      <c r="F139" s="4"/>
      <c r="G139" s="4"/>
    </row>
    <row r="140" spans="3:7" ht="12.75">
      <c r="C140" s="4"/>
      <c r="D140" s="4"/>
      <c r="E140" s="4"/>
      <c r="F140" s="4"/>
      <c r="G140" s="4"/>
    </row>
    <row r="141" spans="3:7" ht="12.75">
      <c r="C141" s="4"/>
      <c r="D141" s="4"/>
      <c r="E141" s="4"/>
      <c r="F141" s="4"/>
      <c r="G141" s="4"/>
    </row>
    <row r="142" spans="3:7" ht="12.75">
      <c r="C142" s="4"/>
      <c r="D142" s="4"/>
      <c r="E142" s="4"/>
      <c r="F142" s="4"/>
      <c r="G142" s="4"/>
    </row>
    <row r="143" spans="3:7" ht="12.75">
      <c r="C143" s="4"/>
      <c r="D143" s="4"/>
      <c r="E143" s="4"/>
      <c r="F143" s="4"/>
      <c r="G143" s="4"/>
    </row>
    <row r="144" spans="3:7" ht="12.75">
      <c r="C144" s="4"/>
      <c r="D144" s="4"/>
      <c r="E144" s="4"/>
      <c r="F144" s="4"/>
      <c r="G144" s="4"/>
    </row>
    <row r="145" spans="3:7" ht="12.75">
      <c r="C145" s="4"/>
      <c r="D145" s="4"/>
      <c r="E145" s="4"/>
      <c r="F145" s="4"/>
      <c r="G145" s="4"/>
    </row>
    <row r="146" spans="3:7" ht="12.75">
      <c r="C146" s="4"/>
      <c r="D146" s="4"/>
      <c r="E146" s="4"/>
      <c r="F146" s="4"/>
      <c r="G146" s="4"/>
    </row>
    <row r="147" spans="3:7" ht="12.75">
      <c r="C147" s="4"/>
      <c r="D147" s="4"/>
      <c r="E147" s="4"/>
      <c r="F147" s="4"/>
      <c r="G147" s="4"/>
    </row>
    <row r="148" spans="3:7" ht="12.75">
      <c r="C148" s="4"/>
      <c r="D148" s="4"/>
      <c r="E148" s="4"/>
      <c r="F148" s="4"/>
      <c r="G148" s="4"/>
    </row>
    <row r="149" spans="3:7" ht="12.75">
      <c r="C149" s="4"/>
      <c r="D149" s="4"/>
      <c r="E149" s="4"/>
      <c r="F149" s="4"/>
      <c r="G149" s="4"/>
    </row>
    <row r="150" spans="3:7" ht="12.75">
      <c r="C150" s="4"/>
      <c r="D150" s="4"/>
      <c r="E150" s="4"/>
      <c r="F150" s="4"/>
      <c r="G150" s="4"/>
    </row>
    <row r="151" spans="3:7" ht="12.75">
      <c r="C151" s="4"/>
      <c r="D151" s="4"/>
      <c r="E151" s="4"/>
      <c r="F151" s="4"/>
      <c r="G151" s="4"/>
    </row>
    <row r="152" spans="3:7" ht="12.75">
      <c r="C152" s="4"/>
      <c r="D152" s="4"/>
      <c r="E152" s="4"/>
      <c r="F152" s="4"/>
      <c r="G152" s="4"/>
    </row>
    <row r="153" spans="3:7" ht="12.75">
      <c r="C153" s="4"/>
      <c r="D153" s="4"/>
      <c r="E153" s="4"/>
      <c r="F153" s="4"/>
      <c r="G153" s="4"/>
    </row>
    <row r="154" spans="3:7" ht="12.75">
      <c r="C154" s="4"/>
      <c r="D154" s="4"/>
      <c r="E154" s="4"/>
      <c r="F154" s="4"/>
      <c r="G154" s="4"/>
    </row>
    <row r="155" spans="3:7" ht="12.75">
      <c r="C155" s="4"/>
      <c r="D155" s="4"/>
      <c r="E155" s="4"/>
      <c r="F155" s="4"/>
      <c r="G155" s="4"/>
    </row>
    <row r="156" spans="3:7" ht="12.75">
      <c r="C156" s="4"/>
      <c r="D156" s="4"/>
      <c r="E156" s="4"/>
      <c r="F156" s="4"/>
      <c r="G156" s="4"/>
    </row>
    <row r="157" spans="3:7" ht="12.75">
      <c r="C157" s="4"/>
      <c r="D157" s="4"/>
      <c r="E157" s="4"/>
      <c r="F157" s="4"/>
      <c r="G157" s="4"/>
    </row>
    <row r="158" spans="3:7" ht="12.75">
      <c r="C158" s="4"/>
      <c r="D158" s="4"/>
      <c r="E158" s="4"/>
      <c r="F158" s="4"/>
      <c r="G158" s="4"/>
    </row>
    <row r="159" spans="3:7" ht="12.75">
      <c r="C159" s="4"/>
      <c r="D159" s="4"/>
      <c r="E159" s="4"/>
      <c r="F159" s="4"/>
      <c r="G159" s="4"/>
    </row>
    <row r="160" spans="3:7" ht="12.75">
      <c r="C160" s="4"/>
      <c r="D160" s="4"/>
      <c r="E160" s="4"/>
      <c r="F160" s="4"/>
      <c r="G160" s="4"/>
    </row>
    <row r="161" spans="3:7" ht="12.75">
      <c r="C161" s="4"/>
      <c r="D161" s="4"/>
      <c r="E161" s="4"/>
      <c r="F161" s="4"/>
      <c r="G161" s="4"/>
    </row>
    <row r="162" spans="3:7" ht="12.75">
      <c r="C162" s="4"/>
      <c r="D162" s="4"/>
      <c r="E162" s="4"/>
      <c r="F162" s="4"/>
      <c r="G162" s="4"/>
    </row>
    <row r="163" spans="3:7" ht="12.75">
      <c r="C163" s="4"/>
      <c r="D163" s="4"/>
      <c r="E163" s="4"/>
      <c r="F163" s="4"/>
      <c r="G163" s="4"/>
    </row>
    <row r="164" spans="3:7" ht="12.75">
      <c r="C164" s="4"/>
      <c r="D164" s="4"/>
      <c r="E164" s="4"/>
      <c r="F164" s="4"/>
      <c r="G164" s="4"/>
    </row>
    <row r="165" spans="3:7" ht="12.75">
      <c r="C165" s="4"/>
      <c r="D165" s="4"/>
      <c r="E165" s="4"/>
      <c r="F165" s="4"/>
      <c r="G165" s="4"/>
    </row>
    <row r="166" spans="3:7" ht="12.75">
      <c r="C166" s="4"/>
      <c r="D166" s="4"/>
      <c r="E166" s="4"/>
      <c r="F166" s="4"/>
      <c r="G166" s="4"/>
    </row>
    <row r="167" spans="3:7" ht="12.75">
      <c r="C167" s="4"/>
      <c r="D167" s="4"/>
      <c r="E167" s="4"/>
      <c r="F167" s="4"/>
      <c r="G167" s="4"/>
    </row>
    <row r="168" spans="3:7" ht="12.75">
      <c r="C168" s="4"/>
      <c r="D168" s="4"/>
      <c r="E168" s="4"/>
      <c r="F168" s="4"/>
      <c r="G168" s="4"/>
    </row>
    <row r="169" spans="3:7" ht="12.75">
      <c r="C169" s="4"/>
      <c r="D169" s="4"/>
      <c r="E169" s="4"/>
      <c r="F169" s="4"/>
      <c r="G169" s="4"/>
    </row>
    <row r="170" spans="3:7" ht="12.75">
      <c r="C170" s="4"/>
      <c r="D170" s="4"/>
      <c r="E170" s="4"/>
      <c r="F170" s="4"/>
      <c r="G170" s="4"/>
    </row>
    <row r="171" spans="3:7" ht="12.75">
      <c r="C171" s="4"/>
      <c r="D171" s="4"/>
      <c r="E171" s="4"/>
      <c r="F171" s="4"/>
      <c r="G171" s="4"/>
    </row>
    <row r="172" spans="3:7" ht="12.75">
      <c r="C172" s="4"/>
      <c r="D172" s="4"/>
      <c r="E172" s="4"/>
      <c r="F172" s="4"/>
      <c r="G172" s="4"/>
    </row>
    <row r="173" spans="3:7" ht="12.75">
      <c r="C173" s="4"/>
      <c r="D173" s="4"/>
      <c r="E173" s="4"/>
      <c r="F173" s="4"/>
      <c r="G173" s="4"/>
    </row>
    <row r="174" spans="3:7" ht="12.75">
      <c r="C174" s="4"/>
      <c r="D174" s="4"/>
      <c r="E174" s="4"/>
      <c r="F174" s="4"/>
      <c r="G174" s="4"/>
    </row>
    <row r="175" spans="3:7" ht="12.75">
      <c r="C175" s="4"/>
      <c r="D175" s="4"/>
      <c r="E175" s="4"/>
      <c r="F175" s="4"/>
      <c r="G175" s="4"/>
    </row>
    <row r="176" spans="3:7" ht="12.75">
      <c r="C176" s="4"/>
      <c r="D176" s="4"/>
      <c r="E176" s="4"/>
      <c r="F176" s="4"/>
      <c r="G176" s="4"/>
    </row>
    <row r="177" spans="3:7" ht="12.75">
      <c r="C177" s="4"/>
      <c r="D177" s="4"/>
      <c r="E177" s="4"/>
      <c r="F177" s="4"/>
      <c r="G177" s="4"/>
    </row>
    <row r="178" spans="3:7" ht="12.75">
      <c r="C178" s="4"/>
      <c r="D178" s="4"/>
      <c r="E178" s="4"/>
      <c r="F178" s="4"/>
      <c r="G178" s="4"/>
    </row>
    <row r="179" spans="3:7" ht="12.75">
      <c r="C179" s="4"/>
      <c r="D179" s="4"/>
      <c r="E179" s="4"/>
      <c r="F179" s="4"/>
      <c r="G179" s="4"/>
    </row>
    <row r="180" spans="3:7" ht="12.75">
      <c r="C180" s="4"/>
      <c r="D180" s="4"/>
      <c r="E180" s="4"/>
      <c r="F180" s="4"/>
      <c r="G180" s="4"/>
    </row>
    <row r="181" spans="3:7" ht="12.75">
      <c r="C181" s="4"/>
      <c r="D181" s="4"/>
      <c r="E181" s="4"/>
      <c r="F181" s="4"/>
      <c r="G181" s="4"/>
    </row>
    <row r="182" spans="3:7" ht="12.75">
      <c r="C182" s="4"/>
      <c r="D182" s="4"/>
      <c r="E182" s="4"/>
      <c r="F182" s="4"/>
      <c r="G182" s="4"/>
    </row>
    <row r="183" spans="3:7" ht="12.75">
      <c r="C183" s="4"/>
      <c r="D183" s="4"/>
      <c r="E183" s="4"/>
      <c r="F183" s="4"/>
      <c r="G183" s="4"/>
    </row>
    <row r="184" spans="3:7" ht="12.75">
      <c r="C184" s="4"/>
      <c r="D184" s="4"/>
      <c r="E184" s="4"/>
      <c r="F184" s="4"/>
      <c r="G184" s="4"/>
    </row>
    <row r="185" spans="3:7" ht="12.75">
      <c r="C185" s="4"/>
      <c r="D185" s="4"/>
      <c r="E185" s="4"/>
      <c r="F185" s="4"/>
      <c r="G185" s="4"/>
    </row>
    <row r="186" spans="3:7" ht="12.75">
      <c r="C186" s="4"/>
      <c r="D186" s="4"/>
      <c r="E186" s="4"/>
      <c r="F186" s="4"/>
      <c r="G186" s="4"/>
    </row>
    <row r="187" spans="3:7" ht="12.75">
      <c r="C187" s="4"/>
      <c r="D187" s="4"/>
      <c r="E187" s="4"/>
      <c r="F187" s="4"/>
      <c r="G187" s="4"/>
    </row>
    <row r="188" spans="3:7" ht="12.75">
      <c r="C188" s="4"/>
      <c r="D188" s="4"/>
      <c r="E188" s="4"/>
      <c r="F188" s="4"/>
      <c r="G188" s="4"/>
    </row>
    <row r="189" spans="3:7" ht="12.75">
      <c r="C189" s="4"/>
      <c r="D189" s="4"/>
      <c r="E189" s="4"/>
      <c r="F189" s="4"/>
      <c r="G189" s="4"/>
    </row>
    <row r="190" spans="3:7" ht="12.75">
      <c r="C190" s="4"/>
      <c r="D190" s="4"/>
      <c r="E190" s="4"/>
      <c r="F190" s="4"/>
      <c r="G190" s="4"/>
    </row>
    <row r="191" spans="3:7" ht="12.75">
      <c r="C191" s="4"/>
      <c r="D191" s="4"/>
      <c r="E191" s="4"/>
      <c r="F191" s="4"/>
      <c r="G191" s="4"/>
    </row>
    <row r="192" spans="3:7" ht="12.75">
      <c r="C192" s="4"/>
      <c r="D192" s="4"/>
      <c r="E192" s="4"/>
      <c r="F192" s="4"/>
      <c r="G192" s="4"/>
    </row>
    <row r="193" spans="3:7" ht="12.75">
      <c r="C193" s="4"/>
      <c r="D193" s="4"/>
      <c r="E193" s="4"/>
      <c r="F193" s="4"/>
      <c r="G193" s="4"/>
    </row>
    <row r="194" spans="3:7" ht="12.75">
      <c r="C194" s="4"/>
      <c r="D194" s="4"/>
      <c r="E194" s="4"/>
      <c r="F194" s="4"/>
      <c r="G194" s="4"/>
    </row>
    <row r="195" spans="3:7" ht="12.75">
      <c r="C195" s="4"/>
      <c r="D195" s="4"/>
      <c r="E195" s="4"/>
      <c r="F195" s="4"/>
      <c r="G195" s="4"/>
    </row>
    <row r="196" spans="3:7" ht="12.75">
      <c r="C196" s="4"/>
      <c r="D196" s="4"/>
      <c r="E196" s="4"/>
      <c r="F196" s="4"/>
      <c r="G196" s="4"/>
    </row>
    <row r="197" spans="3:7" ht="12.75">
      <c r="C197" s="4"/>
      <c r="D197" s="4"/>
      <c r="E197" s="4"/>
      <c r="F197" s="4"/>
      <c r="G197" s="4"/>
    </row>
    <row r="198" spans="3:7" ht="12.75">
      <c r="C198" s="4"/>
      <c r="D198" s="4"/>
      <c r="E198" s="4"/>
      <c r="F198" s="4"/>
      <c r="G198" s="4"/>
    </row>
    <row r="199" spans="3:7" ht="12.75">
      <c r="C199" s="4"/>
      <c r="D199" s="4"/>
      <c r="E199" s="4"/>
      <c r="F199" s="4"/>
      <c r="G199" s="4"/>
    </row>
    <row r="200" spans="3:7" ht="12.75">
      <c r="C200" s="4"/>
      <c r="D200" s="4"/>
      <c r="E200" s="4"/>
      <c r="F200" s="4"/>
      <c r="G200" s="4"/>
    </row>
    <row r="201" spans="3:7" ht="12.75">
      <c r="C201" s="4"/>
      <c r="D201" s="4"/>
      <c r="E201" s="4"/>
      <c r="F201" s="4"/>
      <c r="G201" s="4"/>
    </row>
    <row r="202" spans="3:7" ht="12.75">
      <c r="C202" s="4"/>
      <c r="D202" s="4"/>
      <c r="E202" s="4"/>
      <c r="F202" s="4"/>
      <c r="G202" s="4"/>
    </row>
    <row r="203" spans="3:7" ht="12.75">
      <c r="C203" s="4"/>
      <c r="D203" s="4"/>
      <c r="E203" s="4"/>
      <c r="F203" s="4"/>
      <c r="G203" s="4"/>
    </row>
    <row r="204" spans="3:7" ht="12.75">
      <c r="C204" s="4"/>
      <c r="D204" s="4"/>
      <c r="E204" s="4"/>
      <c r="F204" s="4"/>
      <c r="G204" s="4"/>
    </row>
    <row r="205" spans="3:7" ht="12.75">
      <c r="C205" s="4"/>
      <c r="D205" s="4"/>
      <c r="E205" s="4"/>
      <c r="F205" s="4"/>
      <c r="G205" s="4"/>
    </row>
    <row r="206" spans="3:7" ht="12.75">
      <c r="C206" s="4"/>
      <c r="D206" s="4"/>
      <c r="E206" s="4"/>
      <c r="F206" s="4"/>
      <c r="G206" s="4"/>
    </row>
    <row r="207" spans="3:7" ht="12.75">
      <c r="C207" s="4"/>
      <c r="D207" s="4"/>
      <c r="E207" s="4"/>
      <c r="F207" s="4"/>
      <c r="G207" s="4"/>
    </row>
    <row r="208" spans="3:7" ht="12.75">
      <c r="C208" s="4"/>
      <c r="D208" s="4"/>
      <c r="E208" s="4"/>
      <c r="F208" s="4"/>
      <c r="G208" s="4"/>
    </row>
    <row r="209" spans="3:7" ht="12.75">
      <c r="C209" s="4"/>
      <c r="D209" s="4"/>
      <c r="E209" s="4"/>
      <c r="F209" s="4"/>
      <c r="G209" s="4"/>
    </row>
    <row r="210" spans="3:7" ht="12.75">
      <c r="C210" s="4"/>
      <c r="D210" s="4"/>
      <c r="E210" s="4"/>
      <c r="F210" s="4"/>
      <c r="G210" s="4"/>
    </row>
    <row r="211" spans="3:7" ht="12.75">
      <c r="C211" s="4"/>
      <c r="D211" s="4"/>
      <c r="E211" s="4"/>
      <c r="F211" s="4"/>
      <c r="G211" s="4"/>
    </row>
    <row r="212" spans="3:7" ht="12.75">
      <c r="C212" s="4"/>
      <c r="D212" s="4"/>
      <c r="E212" s="4"/>
      <c r="F212" s="4"/>
      <c r="G212" s="4"/>
    </row>
    <row r="213" spans="3:7" ht="12.75">
      <c r="C213" s="4"/>
      <c r="D213" s="4"/>
      <c r="E213" s="4"/>
      <c r="F213" s="4"/>
      <c r="G213" s="4"/>
    </row>
    <row r="214" spans="3:7" ht="12.75">
      <c r="C214" s="4"/>
      <c r="D214" s="4"/>
      <c r="E214" s="4"/>
      <c r="F214" s="4"/>
      <c r="G214" s="4"/>
    </row>
    <row r="215" spans="3:7" ht="12.75">
      <c r="C215" s="4"/>
      <c r="D215" s="4"/>
      <c r="E215" s="4"/>
      <c r="F215" s="4"/>
      <c r="G215" s="4"/>
    </row>
    <row r="216" spans="3:7" ht="12.75">
      <c r="C216" s="4"/>
      <c r="D216" s="4"/>
      <c r="E216" s="4"/>
      <c r="F216" s="4"/>
      <c r="G216" s="4"/>
    </row>
    <row r="217" spans="3:7" ht="12.75">
      <c r="C217" s="4"/>
      <c r="D217" s="4"/>
      <c r="E217" s="4"/>
      <c r="F217" s="4"/>
      <c r="G217" s="4"/>
    </row>
    <row r="218" spans="3:7" ht="12.75">
      <c r="C218" s="4"/>
      <c r="D218" s="4"/>
      <c r="E218" s="4"/>
      <c r="F218" s="4"/>
      <c r="G218" s="4"/>
    </row>
    <row r="219" spans="3:7" ht="12.75">
      <c r="C219" s="4"/>
      <c r="D219" s="4"/>
      <c r="E219" s="4"/>
      <c r="F219" s="4"/>
      <c r="G219" s="4"/>
    </row>
    <row r="220" spans="3:7" ht="12.75">
      <c r="C220" s="4"/>
      <c r="D220" s="4"/>
      <c r="E220" s="4"/>
      <c r="F220" s="4"/>
      <c r="G220" s="4"/>
    </row>
    <row r="221" spans="3:7" ht="12.75">
      <c r="C221" s="4"/>
      <c r="D221" s="4"/>
      <c r="E221" s="4"/>
      <c r="F221" s="4"/>
      <c r="G221" s="4"/>
    </row>
    <row r="222" spans="3:7" ht="12.75">
      <c r="C222" s="4"/>
      <c r="D222" s="4"/>
      <c r="E222" s="4"/>
      <c r="F222" s="4"/>
      <c r="G222" s="4"/>
    </row>
    <row r="223" spans="3:7" ht="12.75">
      <c r="C223" s="4"/>
      <c r="D223" s="4"/>
      <c r="E223" s="4"/>
      <c r="F223" s="4"/>
      <c r="G223" s="4"/>
    </row>
    <row r="224" spans="3:7" ht="12.75">
      <c r="C224" s="4"/>
      <c r="D224" s="4"/>
      <c r="E224" s="4"/>
      <c r="F224" s="4"/>
      <c r="G224" s="4"/>
    </row>
    <row r="225" spans="3:7" ht="12.75">
      <c r="C225" s="4"/>
      <c r="D225" s="4"/>
      <c r="E225" s="4"/>
      <c r="F225" s="4"/>
      <c r="G225" s="4"/>
    </row>
    <row r="226" spans="3:7" ht="12.75">
      <c r="C226" s="4"/>
      <c r="D226" s="4"/>
      <c r="E226" s="4"/>
      <c r="F226" s="4"/>
      <c r="G226" s="4"/>
    </row>
    <row r="227" spans="3:7" ht="12.75">
      <c r="C227" s="4"/>
      <c r="D227" s="4"/>
      <c r="E227" s="4"/>
      <c r="F227" s="4"/>
      <c r="G227" s="4"/>
    </row>
    <row r="228" spans="3:7" ht="12.75">
      <c r="C228" s="4"/>
      <c r="D228" s="4"/>
      <c r="E228" s="4"/>
      <c r="F228" s="4"/>
      <c r="G228" s="4"/>
    </row>
    <row r="229" spans="3:7" ht="12.75">
      <c r="C229" s="4"/>
      <c r="D229" s="4"/>
      <c r="E229" s="4"/>
      <c r="F229" s="4"/>
      <c r="G229" s="4"/>
    </row>
    <row r="230" spans="3:7" ht="12.75">
      <c r="C230" s="4"/>
      <c r="D230" s="4"/>
      <c r="E230" s="4"/>
      <c r="F230" s="4"/>
      <c r="G230" s="4"/>
    </row>
    <row r="231" spans="3:7" ht="12.75">
      <c r="C231" s="4"/>
      <c r="D231" s="4"/>
      <c r="E231" s="4"/>
      <c r="F231" s="4"/>
      <c r="G231" s="4"/>
    </row>
    <row r="232" spans="3:7" ht="12.75">
      <c r="C232" s="4"/>
      <c r="D232" s="4"/>
      <c r="E232" s="4"/>
      <c r="F232" s="4"/>
      <c r="G232" s="4"/>
    </row>
    <row r="233" spans="3:7" ht="12.75">
      <c r="C233" s="4"/>
      <c r="D233" s="4"/>
      <c r="E233" s="4"/>
      <c r="F233" s="4"/>
      <c r="G233" s="4"/>
    </row>
    <row r="234" spans="3:7" ht="12.75">
      <c r="C234" s="4"/>
      <c r="D234" s="4"/>
      <c r="E234" s="4"/>
      <c r="F234" s="4"/>
      <c r="G234" s="4"/>
    </row>
    <row r="235" spans="3:7" ht="12.75">
      <c r="C235" s="4"/>
      <c r="D235" s="4"/>
      <c r="E235" s="4"/>
      <c r="F235" s="4"/>
      <c r="G235" s="4"/>
    </row>
    <row r="236" spans="3:7" ht="12.75">
      <c r="C236" s="4"/>
      <c r="D236" s="4"/>
      <c r="E236" s="4"/>
      <c r="F236" s="4"/>
      <c r="G236" s="4"/>
    </row>
    <row r="237" spans="3:7" ht="12.75">
      <c r="C237" s="4"/>
      <c r="D237" s="4"/>
      <c r="E237" s="4"/>
      <c r="F237" s="4"/>
      <c r="G237" s="4"/>
    </row>
    <row r="238" spans="3:7" ht="12.75">
      <c r="C238" s="4"/>
      <c r="D238" s="4"/>
      <c r="E238" s="4"/>
      <c r="F238" s="4"/>
      <c r="G238" s="4"/>
    </row>
    <row r="239" spans="3:7" ht="12.75">
      <c r="C239" s="4"/>
      <c r="D239" s="4"/>
      <c r="E239" s="4"/>
      <c r="F239" s="4"/>
      <c r="G239" s="4"/>
    </row>
    <row r="240" spans="3:7" ht="12.75">
      <c r="C240" s="4"/>
      <c r="D240" s="4"/>
      <c r="E240" s="4"/>
      <c r="F240" s="4"/>
      <c r="G240" s="4"/>
    </row>
    <row r="241" spans="3:7" ht="12.75">
      <c r="C241" s="4"/>
      <c r="D241" s="4"/>
      <c r="E241" s="4"/>
      <c r="F241" s="4"/>
      <c r="G241" s="4"/>
    </row>
    <row r="242" spans="3:7" ht="12.75">
      <c r="C242" s="4"/>
      <c r="D242" s="4"/>
      <c r="E242" s="4"/>
      <c r="F242" s="4"/>
      <c r="G242" s="4"/>
    </row>
    <row r="243" spans="3:7" ht="12.75">
      <c r="C243" s="4"/>
      <c r="D243" s="4"/>
      <c r="E243" s="4"/>
      <c r="F243" s="4"/>
      <c r="G243" s="4"/>
    </row>
    <row r="244" spans="3:7" ht="12.75">
      <c r="C244" s="4"/>
      <c r="D244" s="4"/>
      <c r="E244" s="4"/>
      <c r="F244" s="4"/>
      <c r="G244" s="4"/>
    </row>
    <row r="245" spans="3:7" ht="12.75">
      <c r="C245" s="4"/>
      <c r="D245" s="4"/>
      <c r="E245" s="4"/>
      <c r="F245" s="4"/>
      <c r="G245" s="4"/>
    </row>
    <row r="246" spans="3:7" ht="12.75">
      <c r="C246" s="4"/>
      <c r="D246" s="4"/>
      <c r="E246" s="4"/>
      <c r="F246" s="4"/>
      <c r="G246" s="4"/>
    </row>
    <row r="247" spans="3:7" ht="12.75">
      <c r="C247" s="4"/>
      <c r="D247" s="4"/>
      <c r="E247" s="4"/>
      <c r="F247" s="4"/>
      <c r="G247" s="4"/>
    </row>
    <row r="248" spans="3:7" ht="12.75">
      <c r="C248" s="4"/>
      <c r="D248" s="4"/>
      <c r="E248" s="4"/>
      <c r="F248" s="4"/>
      <c r="G248" s="4"/>
    </row>
    <row r="249" spans="3:7" ht="12.75">
      <c r="C249" s="4"/>
      <c r="D249" s="4"/>
      <c r="E249" s="4"/>
      <c r="F249" s="4"/>
      <c r="G249" s="4"/>
    </row>
    <row r="250" spans="3:7" ht="12.75">
      <c r="C250" s="4"/>
      <c r="D250" s="4"/>
      <c r="E250" s="4"/>
      <c r="F250" s="4"/>
      <c r="G250" s="4"/>
    </row>
    <row r="251" spans="3:7" ht="12.75">
      <c r="C251" s="4"/>
      <c r="D251" s="4"/>
      <c r="E251" s="4"/>
      <c r="F251" s="4"/>
      <c r="G251" s="4"/>
    </row>
    <row r="252" spans="3:7" ht="12.75">
      <c r="C252" s="4"/>
      <c r="D252" s="4"/>
      <c r="E252" s="4"/>
      <c r="F252" s="4"/>
      <c r="G252" s="4"/>
    </row>
    <row r="253" spans="3:7" ht="12.75">
      <c r="C253" s="4"/>
      <c r="D253" s="4"/>
      <c r="E253" s="4"/>
      <c r="F253" s="4"/>
      <c r="G253" s="4"/>
    </row>
    <row r="254" spans="3:7" ht="12.75">
      <c r="C254" s="4"/>
      <c r="D254" s="4"/>
      <c r="E254" s="4"/>
      <c r="F254" s="4"/>
      <c r="G254" s="4"/>
    </row>
    <row r="255" spans="3:7" ht="12.75">
      <c r="C255" s="4"/>
      <c r="D255" s="4"/>
      <c r="E255" s="4"/>
      <c r="F255" s="4"/>
      <c r="G255" s="4"/>
    </row>
    <row r="256" spans="3:7" ht="12.75">
      <c r="C256" s="4"/>
      <c r="D256" s="4"/>
      <c r="E256" s="4"/>
      <c r="F256" s="4"/>
      <c r="G256" s="4"/>
    </row>
    <row r="257" spans="3:7" ht="12.75">
      <c r="C257" s="4"/>
      <c r="D257" s="4"/>
      <c r="E257" s="4"/>
      <c r="F257" s="4"/>
      <c r="G257" s="4"/>
    </row>
    <row r="258" spans="3:7" ht="12.75">
      <c r="C258" s="4"/>
      <c r="D258" s="4"/>
      <c r="E258" s="4"/>
      <c r="F258" s="4"/>
      <c r="G258" s="4"/>
    </row>
    <row r="259" spans="3:7" ht="12.75">
      <c r="C259" s="4"/>
      <c r="D259" s="4"/>
      <c r="E259" s="4"/>
      <c r="F259" s="4"/>
      <c r="G259" s="4"/>
    </row>
    <row r="260" spans="3:7" ht="12.75">
      <c r="C260" s="4"/>
      <c r="D260" s="4"/>
      <c r="E260" s="4"/>
      <c r="F260" s="4"/>
      <c r="G260" s="4"/>
    </row>
    <row r="261" spans="3:7" ht="12.75">
      <c r="C261" s="4"/>
      <c r="D261" s="4"/>
      <c r="E261" s="4"/>
      <c r="F261" s="4"/>
      <c r="G261" s="4"/>
    </row>
    <row r="262" spans="3:7" ht="12.75">
      <c r="C262" s="4"/>
      <c r="D262" s="4"/>
      <c r="E262" s="4"/>
      <c r="F262" s="4"/>
      <c r="G262" s="4"/>
    </row>
    <row r="263" spans="3:7" ht="12.75">
      <c r="C263" s="4"/>
      <c r="D263" s="4"/>
      <c r="E263" s="4"/>
      <c r="F263" s="4"/>
      <c r="G263" s="4"/>
    </row>
    <row r="264" spans="3:7" ht="12.75">
      <c r="C264" s="4"/>
      <c r="D264" s="4"/>
      <c r="E264" s="4"/>
      <c r="F264" s="4"/>
      <c r="G264" s="4"/>
    </row>
    <row r="265" spans="3:7" ht="12.75">
      <c r="C265" s="4"/>
      <c r="D265" s="4"/>
      <c r="E265" s="4"/>
      <c r="F265" s="4"/>
      <c r="G265" s="4"/>
    </row>
    <row r="266" spans="3:7" ht="12.75">
      <c r="C266" s="4"/>
      <c r="D266" s="4"/>
      <c r="E266" s="4"/>
      <c r="F266" s="4"/>
      <c r="G266" s="4"/>
    </row>
    <row r="267" spans="3:7" ht="12.75">
      <c r="C267" s="4"/>
      <c r="D267" s="4"/>
      <c r="E267" s="4"/>
      <c r="F267" s="4"/>
      <c r="G267" s="4"/>
    </row>
    <row r="268" spans="3:7" ht="12.75">
      <c r="C268" s="4"/>
      <c r="D268" s="4"/>
      <c r="E268" s="4"/>
      <c r="F268" s="4"/>
      <c r="G268" s="4"/>
    </row>
    <row r="269" spans="3:7" ht="12.75">
      <c r="C269" s="4"/>
      <c r="D269" s="4"/>
      <c r="E269" s="4"/>
      <c r="F269" s="4"/>
      <c r="G269" s="4"/>
    </row>
    <row r="270" spans="3:7" ht="12.75">
      <c r="C270" s="4"/>
      <c r="D270" s="4"/>
      <c r="E270" s="4"/>
      <c r="F270" s="4"/>
      <c r="G270" s="4"/>
    </row>
    <row r="271" spans="3:7" ht="12.75">
      <c r="C271" s="4"/>
      <c r="D271" s="4"/>
      <c r="E271" s="4"/>
      <c r="F271" s="4"/>
      <c r="G271" s="4"/>
    </row>
    <row r="272" spans="3:7" ht="12.75">
      <c r="C272" s="4"/>
      <c r="D272" s="4"/>
      <c r="E272" s="4"/>
      <c r="F272" s="4"/>
      <c r="G272" s="4"/>
    </row>
    <row r="273" spans="3:7" ht="12.75">
      <c r="C273" s="4"/>
      <c r="D273" s="4"/>
      <c r="E273" s="4"/>
      <c r="F273" s="4"/>
      <c r="G273" s="4"/>
    </row>
    <row r="274" spans="3:7" ht="12.75">
      <c r="C274" s="4"/>
      <c r="D274" s="4"/>
      <c r="E274" s="4"/>
      <c r="F274" s="4"/>
      <c r="G274" s="4"/>
    </row>
    <row r="275" spans="3:7" ht="12.75">
      <c r="C275" s="4"/>
      <c r="D275" s="4"/>
      <c r="E275" s="4"/>
      <c r="F275" s="4"/>
      <c r="G275" s="4"/>
    </row>
    <row r="276" spans="3:7" ht="12.75">
      <c r="C276" s="4"/>
      <c r="D276" s="4"/>
      <c r="E276" s="4"/>
      <c r="F276" s="4"/>
      <c r="G276" s="4"/>
    </row>
    <row r="277" spans="3:7" ht="12.75">
      <c r="C277" s="4"/>
      <c r="D277" s="4"/>
      <c r="E277" s="4"/>
      <c r="F277" s="4"/>
      <c r="G277" s="4"/>
    </row>
    <row r="278" spans="3:7" ht="12.75">
      <c r="C278" s="4"/>
      <c r="D278" s="4"/>
      <c r="E278" s="4"/>
      <c r="F278" s="4"/>
      <c r="G278" s="4"/>
    </row>
    <row r="279" spans="3:7" ht="12.75">
      <c r="C279" s="4"/>
      <c r="D279" s="4"/>
      <c r="E279" s="4"/>
      <c r="F279" s="4"/>
      <c r="G279" s="4"/>
    </row>
    <row r="280" spans="3:7" ht="12.75">
      <c r="C280" s="4"/>
      <c r="D280" s="4"/>
      <c r="E280" s="4"/>
      <c r="F280" s="4"/>
      <c r="G280" s="4"/>
    </row>
    <row r="281" spans="3:7" ht="12.75">
      <c r="C281" s="4"/>
      <c r="D281" s="4"/>
      <c r="E281" s="4"/>
      <c r="F281" s="4"/>
      <c r="G281" s="4"/>
    </row>
    <row r="282" spans="3:7" ht="12.75">
      <c r="C282" s="4"/>
      <c r="D282" s="4"/>
      <c r="E282" s="4"/>
      <c r="F282" s="4"/>
      <c r="G282" s="4"/>
    </row>
    <row r="283" spans="3:7" ht="12.75">
      <c r="C283" s="4"/>
      <c r="D283" s="4"/>
      <c r="E283" s="4"/>
      <c r="F283" s="4"/>
      <c r="G283" s="4"/>
    </row>
    <row r="284" spans="3:7" ht="12.75">
      <c r="C284" s="4"/>
      <c r="D284" s="4"/>
      <c r="E284" s="4"/>
      <c r="F284" s="4"/>
      <c r="G284" s="4"/>
    </row>
    <row r="285" spans="3:7" ht="12.75">
      <c r="C285" s="4"/>
      <c r="D285" s="4"/>
      <c r="E285" s="4"/>
      <c r="F285" s="4"/>
      <c r="G285" s="4"/>
    </row>
    <row r="286" spans="3:7" ht="12.75">
      <c r="C286" s="4"/>
      <c r="D286" s="4"/>
      <c r="E286" s="4"/>
      <c r="F286" s="4"/>
      <c r="G286" s="4"/>
    </row>
    <row r="287" spans="3:7" ht="12.75">
      <c r="C287" s="4"/>
      <c r="D287" s="4"/>
      <c r="E287" s="4"/>
      <c r="F287" s="4"/>
      <c r="G287" s="4"/>
    </row>
    <row r="288" spans="3:7" ht="12.75">
      <c r="C288" s="4"/>
      <c r="D288" s="4"/>
      <c r="E288" s="4"/>
      <c r="F288" s="4"/>
      <c r="G288" s="4"/>
    </row>
    <row r="289" spans="3:7" ht="12.75">
      <c r="C289" s="4"/>
      <c r="D289" s="4"/>
      <c r="E289" s="4"/>
      <c r="F289" s="4"/>
      <c r="G289" s="4"/>
    </row>
    <row r="290" spans="3:7" ht="12.75">
      <c r="C290" s="4"/>
      <c r="D290" s="4"/>
      <c r="E290" s="4"/>
      <c r="F290" s="4"/>
      <c r="G290" s="4"/>
    </row>
    <row r="291" spans="3:7" ht="12.75">
      <c r="C291" s="4"/>
      <c r="D291" s="4"/>
      <c r="E291" s="4"/>
      <c r="F291" s="4"/>
      <c r="G291" s="4"/>
    </row>
    <row r="292" spans="3:7" ht="12.75">
      <c r="C292" s="4"/>
      <c r="D292" s="4"/>
      <c r="E292" s="4"/>
      <c r="F292" s="4"/>
      <c r="G292" s="4"/>
    </row>
    <row r="293" spans="3:7" ht="12.75">
      <c r="C293" s="4"/>
      <c r="D293" s="4"/>
      <c r="E293" s="4"/>
      <c r="F293" s="4"/>
      <c r="G293" s="4"/>
    </row>
    <row r="294" spans="3:7" ht="12.75">
      <c r="C294" s="4"/>
      <c r="D294" s="4"/>
      <c r="E294" s="4"/>
      <c r="F294" s="4"/>
      <c r="G294" s="4"/>
    </row>
    <row r="295" spans="3:7" ht="12.75">
      <c r="C295" s="4"/>
      <c r="D295" s="4"/>
      <c r="E295" s="4"/>
      <c r="F295" s="4"/>
      <c r="G295" s="4"/>
    </row>
    <row r="296" spans="3:7" ht="12.75">
      <c r="C296" s="4"/>
      <c r="D296" s="4"/>
      <c r="E296" s="4"/>
      <c r="F296" s="4"/>
      <c r="G296" s="4"/>
    </row>
    <row r="297" spans="3:7" ht="12.75">
      <c r="C297" s="4"/>
      <c r="D297" s="4"/>
      <c r="E297" s="4"/>
      <c r="F297" s="4"/>
      <c r="G297" s="4"/>
    </row>
    <row r="298" spans="3:7" ht="12.75">
      <c r="C298" s="4"/>
      <c r="D298" s="4"/>
      <c r="E298" s="4"/>
      <c r="F298" s="4"/>
      <c r="G298" s="4"/>
    </row>
    <row r="299" spans="3:7" ht="12.75">
      <c r="C299" s="4"/>
      <c r="D299" s="4"/>
      <c r="E299" s="4"/>
      <c r="F299" s="4"/>
      <c r="G299" s="4"/>
    </row>
    <row r="300" spans="3:7" ht="12.75">
      <c r="C300" s="4"/>
      <c r="D300" s="4"/>
      <c r="E300" s="4"/>
      <c r="F300" s="4"/>
      <c r="G300" s="4"/>
    </row>
    <row r="301" spans="3:7" ht="12.75">
      <c r="C301" s="4"/>
      <c r="D301" s="4"/>
      <c r="E301" s="4"/>
      <c r="F301" s="4"/>
      <c r="G301" s="4"/>
    </row>
    <row r="302" spans="3:7" ht="12.75">
      <c r="C302" s="4"/>
      <c r="D302" s="4"/>
      <c r="E302" s="4"/>
      <c r="F302" s="4"/>
      <c r="G302" s="4"/>
    </row>
    <row r="303" spans="3:7" ht="12.75">
      <c r="C303" s="4"/>
      <c r="D303" s="4"/>
      <c r="E303" s="4"/>
      <c r="F303" s="4"/>
      <c r="G303" s="4"/>
    </row>
    <row r="304" spans="3:7" ht="12.75">
      <c r="C304" s="4"/>
      <c r="D304" s="4"/>
      <c r="E304" s="4"/>
      <c r="F304" s="4"/>
      <c r="G304" s="4"/>
    </row>
    <row r="305" spans="3:7" ht="12.75">
      <c r="C305" s="4"/>
      <c r="D305" s="4"/>
      <c r="E305" s="4"/>
      <c r="F305" s="4"/>
      <c r="G305" s="4"/>
    </row>
    <row r="306" spans="3:7" ht="12.75">
      <c r="C306" s="4"/>
      <c r="D306" s="4"/>
      <c r="E306" s="4"/>
      <c r="F306" s="4"/>
      <c r="G306" s="4"/>
    </row>
    <row r="307" spans="3:7" ht="12.75">
      <c r="C307" s="4"/>
      <c r="D307" s="4"/>
      <c r="E307" s="4"/>
      <c r="F307" s="4"/>
      <c r="G307" s="4"/>
    </row>
    <row r="308" spans="3:7" ht="12.75">
      <c r="C308" s="4"/>
      <c r="D308" s="4"/>
      <c r="E308" s="4"/>
      <c r="F308" s="4"/>
      <c r="G308" s="4"/>
    </row>
    <row r="309" spans="3:7" ht="12.75">
      <c r="C309" s="4"/>
      <c r="D309" s="4"/>
      <c r="E309" s="4"/>
      <c r="F309" s="4"/>
      <c r="G309" s="4"/>
    </row>
    <row r="310" spans="3:7" ht="12.75">
      <c r="C310" s="4"/>
      <c r="D310" s="4"/>
      <c r="E310" s="4"/>
      <c r="F310" s="4"/>
      <c r="G310" s="4"/>
    </row>
    <row r="311" spans="3:7" ht="12.75">
      <c r="C311" s="4"/>
      <c r="D311" s="4"/>
      <c r="E311" s="4"/>
      <c r="F311" s="4"/>
      <c r="G311" s="4"/>
    </row>
    <row r="312" spans="3:7" ht="12.75">
      <c r="C312" s="4"/>
      <c r="D312" s="4"/>
      <c r="E312" s="4"/>
      <c r="F312" s="4"/>
      <c r="G312" s="4"/>
    </row>
    <row r="313" spans="3:7" ht="12.75">
      <c r="C313" s="4"/>
      <c r="D313" s="4"/>
      <c r="E313" s="4"/>
      <c r="F313" s="4"/>
      <c r="G313" s="4"/>
    </row>
    <row r="314" spans="3:7" ht="12.75">
      <c r="C314" s="4"/>
      <c r="D314" s="4"/>
      <c r="E314" s="4"/>
      <c r="F314" s="4"/>
      <c r="G314" s="4"/>
    </row>
    <row r="315" spans="3:7" ht="12.75">
      <c r="C315" s="4"/>
      <c r="D315" s="4"/>
      <c r="E315" s="4"/>
      <c r="F315" s="4"/>
      <c r="G315" s="4"/>
    </row>
    <row r="316" spans="3:7" ht="12.75">
      <c r="C316" s="4"/>
      <c r="D316" s="4"/>
      <c r="E316" s="4"/>
      <c r="F316" s="4"/>
      <c r="G316" s="4"/>
    </row>
    <row r="317" spans="3:7" ht="12.75">
      <c r="C317" s="4"/>
      <c r="D317" s="4"/>
      <c r="E317" s="4"/>
      <c r="F317" s="4"/>
      <c r="G317" s="4"/>
    </row>
    <row r="318" spans="3:7" ht="12.75">
      <c r="C318" s="4"/>
      <c r="D318" s="4"/>
      <c r="E318" s="4"/>
      <c r="F318" s="4"/>
      <c r="G318" s="4"/>
    </row>
    <row r="319" spans="3:7" ht="12.75">
      <c r="C319" s="4"/>
      <c r="D319" s="4"/>
      <c r="E319" s="4"/>
      <c r="F319" s="4"/>
      <c r="G319" s="4"/>
    </row>
    <row r="320" spans="3:7" ht="12.75">
      <c r="C320" s="4"/>
      <c r="D320" s="4"/>
      <c r="E320" s="4"/>
      <c r="F320" s="4"/>
      <c r="G320" s="4"/>
    </row>
    <row r="321" spans="3:7" ht="12.75">
      <c r="C321" s="4"/>
      <c r="D321" s="4"/>
      <c r="E321" s="4"/>
      <c r="F321" s="4"/>
      <c r="G321" s="4"/>
    </row>
    <row r="322" spans="3:7" ht="12.75">
      <c r="C322" s="4"/>
      <c r="D322" s="4"/>
      <c r="E322" s="4"/>
      <c r="F322" s="4"/>
      <c r="G322" s="4"/>
    </row>
    <row r="323" spans="3:7" ht="12.75">
      <c r="C323" s="4"/>
      <c r="D323" s="4"/>
      <c r="E323" s="4"/>
      <c r="F323" s="4"/>
      <c r="G323" s="4"/>
    </row>
    <row r="324" spans="3:7" ht="12.75">
      <c r="C324" s="4"/>
      <c r="D324" s="4"/>
      <c r="E324" s="4"/>
      <c r="F324" s="4"/>
      <c r="G324" s="4"/>
    </row>
    <row r="325" spans="3:7" ht="12.75">
      <c r="C325" s="4"/>
      <c r="D325" s="4"/>
      <c r="E325" s="4"/>
      <c r="F325" s="4"/>
      <c r="G325" s="4"/>
    </row>
    <row r="326" spans="3:7" ht="12.75">
      <c r="C326" s="4"/>
      <c r="D326" s="4"/>
      <c r="E326" s="4"/>
      <c r="F326" s="4"/>
      <c r="G326" s="4"/>
    </row>
    <row r="327" spans="3:7" ht="12.75">
      <c r="C327" s="4"/>
      <c r="D327" s="4"/>
      <c r="E327" s="4"/>
      <c r="F327" s="4"/>
      <c r="G327" s="4"/>
    </row>
    <row r="328" spans="3:7" ht="12.75">
      <c r="C328" s="4"/>
      <c r="D328" s="4"/>
      <c r="E328" s="4"/>
      <c r="F328" s="4"/>
      <c r="G328" s="4"/>
    </row>
    <row r="329" spans="3:7" ht="12.75">
      <c r="C329" s="4"/>
      <c r="D329" s="4"/>
      <c r="E329" s="4"/>
      <c r="F329" s="4"/>
      <c r="G329" s="4"/>
    </row>
    <row r="330" spans="3:7" ht="12.75">
      <c r="C330" s="4"/>
      <c r="D330" s="4"/>
      <c r="E330" s="4"/>
      <c r="F330" s="4"/>
      <c r="G330" s="4"/>
    </row>
    <row r="331" spans="3:7" ht="12.75">
      <c r="C331" s="4"/>
      <c r="D331" s="4"/>
      <c r="E331" s="4"/>
      <c r="F331" s="4"/>
      <c r="G331" s="4"/>
    </row>
    <row r="332" spans="3:7" ht="12.75">
      <c r="C332" s="4"/>
      <c r="D332" s="4"/>
      <c r="E332" s="4"/>
      <c r="F332" s="4"/>
      <c r="G332" s="4"/>
    </row>
    <row r="333" spans="3:7" ht="12.75">
      <c r="C333" s="4"/>
      <c r="D333" s="4"/>
      <c r="E333" s="4"/>
      <c r="F333" s="4"/>
      <c r="G333" s="4"/>
    </row>
    <row r="334" spans="3:7" ht="12.75">
      <c r="C334" s="4"/>
      <c r="D334" s="4"/>
      <c r="E334" s="4"/>
      <c r="F334" s="4"/>
      <c r="G334" s="4"/>
    </row>
    <row r="335" spans="3:7" ht="12.75">
      <c r="C335" s="4"/>
      <c r="D335" s="4"/>
      <c r="E335" s="4"/>
      <c r="F335" s="4"/>
      <c r="G335" s="4"/>
    </row>
    <row r="336" spans="3:7" ht="12.75">
      <c r="C336" s="4"/>
      <c r="D336" s="4"/>
      <c r="E336" s="4"/>
      <c r="F336" s="4"/>
      <c r="G336" s="4"/>
    </row>
    <row r="337" spans="3:7" ht="12.75">
      <c r="C337" s="4"/>
      <c r="D337" s="4"/>
      <c r="E337" s="4"/>
      <c r="F337" s="4"/>
      <c r="G337" s="4"/>
    </row>
    <row r="338" spans="3:7" ht="12.75">
      <c r="C338" s="4"/>
      <c r="D338" s="4"/>
      <c r="E338" s="4"/>
      <c r="F338" s="4"/>
      <c r="G338" s="4"/>
    </row>
    <row r="339" spans="3:7" ht="12.75">
      <c r="C339" s="4"/>
      <c r="D339" s="4"/>
      <c r="E339" s="4"/>
      <c r="F339" s="4"/>
      <c r="G339" s="4"/>
    </row>
    <row r="340" spans="3:7" ht="12.75">
      <c r="C340" s="4"/>
      <c r="D340" s="4"/>
      <c r="E340" s="4"/>
      <c r="F340" s="4"/>
      <c r="G340" s="4"/>
    </row>
    <row r="341" spans="3:7" ht="12.75">
      <c r="C341" s="4"/>
      <c r="D341" s="4"/>
      <c r="E341" s="4"/>
      <c r="F341" s="4"/>
      <c r="G341" s="4"/>
    </row>
    <row r="342" spans="3:7" ht="12.75">
      <c r="C342" s="4"/>
      <c r="D342" s="4"/>
      <c r="E342" s="4"/>
      <c r="F342" s="4"/>
      <c r="G342" s="4"/>
    </row>
    <row r="343" spans="3:7" ht="12.75">
      <c r="C343" s="4"/>
      <c r="D343" s="4"/>
      <c r="E343" s="4"/>
      <c r="F343" s="4"/>
      <c r="G343" s="4"/>
    </row>
    <row r="344" spans="3:7" ht="12.75">
      <c r="C344" s="4"/>
      <c r="D344" s="4"/>
      <c r="E344" s="4"/>
      <c r="F344" s="4"/>
      <c r="G344" s="4"/>
    </row>
    <row r="345" spans="3:7" ht="12.75">
      <c r="C345" s="4"/>
      <c r="D345" s="4"/>
      <c r="E345" s="4"/>
      <c r="F345" s="4"/>
      <c r="G345" s="4"/>
    </row>
    <row r="346" spans="3:7" ht="12.75">
      <c r="C346" s="4"/>
      <c r="D346" s="4"/>
      <c r="E346" s="4"/>
      <c r="F346" s="4"/>
      <c r="G346" s="4"/>
    </row>
    <row r="347" spans="3:7" ht="12.75">
      <c r="C347" s="4"/>
      <c r="D347" s="4"/>
      <c r="E347" s="4"/>
      <c r="F347" s="4"/>
      <c r="G347" s="4"/>
    </row>
    <row r="348" spans="3:7" ht="12.75">
      <c r="C348" s="4"/>
      <c r="D348" s="4"/>
      <c r="E348" s="4"/>
      <c r="F348" s="4"/>
      <c r="G348" s="4"/>
    </row>
    <row r="349" spans="3:7" ht="12.75">
      <c r="C349" s="4"/>
      <c r="D349" s="4"/>
      <c r="E349" s="4"/>
      <c r="F349" s="4"/>
      <c r="G349" s="4"/>
    </row>
    <row r="350" spans="3:7" ht="12.75">
      <c r="C350" s="4"/>
      <c r="D350" s="4"/>
      <c r="E350" s="4"/>
      <c r="F350" s="4"/>
      <c r="G350" s="4"/>
    </row>
    <row r="351" spans="3:7" ht="12.75">
      <c r="C351" s="4"/>
      <c r="D351" s="4"/>
      <c r="E351" s="4"/>
      <c r="F351" s="4"/>
      <c r="G351" s="4"/>
    </row>
    <row r="352" spans="3:7" ht="12.75">
      <c r="C352" s="4"/>
      <c r="D352" s="4"/>
      <c r="E352" s="4"/>
      <c r="F352" s="4"/>
      <c r="G352" s="4"/>
    </row>
    <row r="353" spans="3:7" ht="12.75">
      <c r="C353" s="4"/>
      <c r="D353" s="4"/>
      <c r="E353" s="4"/>
      <c r="F353" s="4"/>
      <c r="G353" s="4"/>
    </row>
    <row r="354" spans="3:7" ht="12.75">
      <c r="C354" s="4"/>
      <c r="D354" s="4"/>
      <c r="E354" s="4"/>
      <c r="F354" s="4"/>
      <c r="G354" s="4"/>
    </row>
    <row r="355" spans="3:7" ht="12.75">
      <c r="C355" s="4"/>
      <c r="D355" s="4"/>
      <c r="E355" s="4"/>
      <c r="F355" s="4"/>
      <c r="G355" s="4"/>
    </row>
    <row r="356" spans="3:7" ht="12.75">
      <c r="C356" s="4"/>
      <c r="D356" s="4"/>
      <c r="E356" s="4"/>
      <c r="F356" s="4"/>
      <c r="G356" s="4"/>
    </row>
    <row r="357" spans="3:7" ht="12.75">
      <c r="C357" s="4"/>
      <c r="D357" s="4"/>
      <c r="E357" s="4"/>
      <c r="F357" s="4"/>
      <c r="G357" s="4"/>
    </row>
    <row r="358" spans="3:7" ht="12.75">
      <c r="C358" s="4"/>
      <c r="D358" s="4"/>
      <c r="E358" s="4"/>
      <c r="F358" s="4"/>
      <c r="G358" s="4"/>
    </row>
    <row r="359" spans="3:7" ht="12.75">
      <c r="C359" s="4"/>
      <c r="D359" s="4"/>
      <c r="E359" s="4"/>
      <c r="F359" s="4"/>
      <c r="G359" s="4"/>
    </row>
    <row r="360" spans="3:7" ht="12.75">
      <c r="C360" s="4"/>
      <c r="D360" s="4"/>
      <c r="E360" s="4"/>
      <c r="F360" s="4"/>
      <c r="G360" s="4"/>
    </row>
    <row r="361" spans="3:7" ht="12.75">
      <c r="C361" s="4"/>
      <c r="D361" s="4"/>
      <c r="E361" s="4"/>
      <c r="F361" s="4"/>
      <c r="G361" s="4"/>
    </row>
    <row r="362" spans="3:7" ht="12.75">
      <c r="C362" s="4"/>
      <c r="D362" s="4"/>
      <c r="E362" s="4"/>
      <c r="F362" s="4"/>
      <c r="G362" s="4"/>
    </row>
    <row r="363" spans="3:7" ht="12.75">
      <c r="C363" s="4"/>
      <c r="D363" s="4"/>
      <c r="E363" s="4"/>
      <c r="F363" s="4"/>
      <c r="G363" s="4"/>
    </row>
    <row r="364" spans="3:7" ht="12.75">
      <c r="C364" s="4"/>
      <c r="D364" s="4"/>
      <c r="E364" s="4"/>
      <c r="F364" s="4"/>
      <c r="G364" s="4"/>
    </row>
    <row r="365" spans="3:7" ht="12.75">
      <c r="C365" s="4"/>
      <c r="D365" s="4"/>
      <c r="E365" s="4"/>
      <c r="F365" s="4"/>
      <c r="G365" s="4"/>
    </row>
    <row r="366" spans="3:7" ht="12.75">
      <c r="C366" s="4"/>
      <c r="D366" s="4"/>
      <c r="E366" s="4"/>
      <c r="F366" s="4"/>
      <c r="G366" s="4"/>
    </row>
    <row r="367" spans="3:7" ht="12.75">
      <c r="C367" s="4"/>
      <c r="D367" s="4"/>
      <c r="E367" s="4"/>
      <c r="F367" s="4"/>
      <c r="G367" s="4"/>
    </row>
    <row r="368" spans="3:7" ht="12.75">
      <c r="C368" s="4"/>
      <c r="D368" s="4"/>
      <c r="E368" s="4"/>
      <c r="F368" s="4"/>
      <c r="G368" s="4"/>
    </row>
    <row r="369" spans="3:7" ht="12.75">
      <c r="C369" s="4"/>
      <c r="D369" s="4"/>
      <c r="E369" s="4"/>
      <c r="F369" s="4"/>
      <c r="G369" s="4"/>
    </row>
    <row r="370" spans="3:7" ht="12.75">
      <c r="C370" s="4"/>
      <c r="D370" s="4"/>
      <c r="E370" s="4"/>
      <c r="F370" s="4"/>
      <c r="G370" s="4"/>
    </row>
    <row r="371" spans="3:7" ht="12.75">
      <c r="C371" s="4"/>
      <c r="D371" s="4"/>
      <c r="E371" s="4"/>
      <c r="F371" s="4"/>
      <c r="G371" s="4"/>
    </row>
    <row r="372" spans="3:7" ht="12.75">
      <c r="C372" s="4"/>
      <c r="D372" s="4"/>
      <c r="E372" s="4"/>
      <c r="F372" s="4"/>
      <c r="G372" s="4"/>
    </row>
    <row r="373" spans="3:7" ht="12.75">
      <c r="C373" s="4"/>
      <c r="D373" s="4"/>
      <c r="E373" s="4"/>
      <c r="F373" s="4"/>
      <c r="G373" s="4"/>
    </row>
    <row r="374" spans="3:7" ht="12.75">
      <c r="C374" s="4"/>
      <c r="D374" s="4"/>
      <c r="E374" s="4"/>
      <c r="F374" s="4"/>
      <c r="G374" s="4"/>
    </row>
    <row r="375" spans="3:7" ht="12.75">
      <c r="C375" s="4"/>
      <c r="D375" s="4"/>
      <c r="E375" s="4"/>
      <c r="F375" s="4"/>
      <c r="G375" s="4"/>
    </row>
    <row r="376" spans="3:7" ht="12.75">
      <c r="C376" s="4"/>
      <c r="D376" s="4"/>
      <c r="E376" s="4"/>
      <c r="F376" s="4"/>
      <c r="G376" s="4"/>
    </row>
    <row r="377" spans="3:7" ht="12.75">
      <c r="C377" s="4"/>
      <c r="D377" s="4"/>
      <c r="E377" s="4"/>
      <c r="F377" s="4"/>
      <c r="G377" s="4"/>
    </row>
    <row r="378" spans="3:7" ht="12.75">
      <c r="C378" s="4"/>
      <c r="D378" s="4"/>
      <c r="E378" s="4"/>
      <c r="F378" s="4"/>
      <c r="G378" s="4"/>
    </row>
    <row r="379" spans="3:7" ht="12.75">
      <c r="C379" s="4"/>
      <c r="D379" s="4"/>
      <c r="E379" s="4"/>
      <c r="F379" s="4"/>
      <c r="G379" s="4"/>
    </row>
    <row r="380" spans="3:7" ht="12.75">
      <c r="C380" s="4"/>
      <c r="D380" s="4"/>
      <c r="E380" s="4"/>
      <c r="F380" s="4"/>
      <c r="G380" s="4"/>
    </row>
    <row r="381" spans="3:7" ht="12.75">
      <c r="C381" s="4"/>
      <c r="D381" s="4"/>
      <c r="E381" s="4"/>
      <c r="F381" s="4"/>
      <c r="G381" s="4"/>
    </row>
    <row r="382" spans="3:7" ht="12.75">
      <c r="C382" s="4"/>
      <c r="D382" s="4"/>
      <c r="E382" s="4"/>
      <c r="F382" s="4"/>
      <c r="G382" s="4"/>
    </row>
    <row r="383" spans="3:7" ht="12.75">
      <c r="C383" s="4"/>
      <c r="D383" s="4"/>
      <c r="E383" s="4"/>
      <c r="F383" s="4"/>
      <c r="G383" s="4"/>
    </row>
    <row r="384" spans="3:7" ht="12.75">
      <c r="C384" s="4"/>
      <c r="D384" s="4"/>
      <c r="E384" s="4"/>
      <c r="F384" s="4"/>
      <c r="G384" s="4"/>
    </row>
    <row r="385" spans="3:7" ht="12.75">
      <c r="C385" s="4"/>
      <c r="D385" s="4"/>
      <c r="E385" s="4"/>
      <c r="F385" s="4"/>
      <c r="G385" s="4"/>
    </row>
    <row r="386" spans="3:7" ht="12.75">
      <c r="C386" s="4"/>
      <c r="D386" s="4"/>
      <c r="E386" s="4"/>
      <c r="F386" s="4"/>
      <c r="G386" s="4"/>
    </row>
    <row r="387" spans="3:7" ht="12.75">
      <c r="C387" s="4"/>
      <c r="D387" s="4"/>
      <c r="E387" s="4"/>
      <c r="F387" s="4"/>
      <c r="G387" s="4"/>
    </row>
    <row r="388" spans="3:7" ht="12.75">
      <c r="C388" s="4"/>
      <c r="D388" s="4"/>
      <c r="E388" s="4"/>
      <c r="F388" s="4"/>
      <c r="G388" s="4"/>
    </row>
    <row r="389" spans="3:7" ht="12.75">
      <c r="C389" s="4"/>
      <c r="D389" s="4"/>
      <c r="E389" s="4"/>
      <c r="F389" s="4"/>
      <c r="G389" s="4"/>
    </row>
    <row r="390" spans="3:7" ht="12.75">
      <c r="C390" s="4"/>
      <c r="D390" s="4"/>
      <c r="E390" s="4"/>
      <c r="F390" s="4"/>
      <c r="G390" s="4"/>
    </row>
    <row r="391" spans="3:7" ht="12.75">
      <c r="C391" s="4"/>
      <c r="D391" s="4"/>
      <c r="E391" s="4"/>
      <c r="F391" s="4"/>
      <c r="G391" s="4"/>
    </row>
    <row r="392" spans="3:7" ht="12.75">
      <c r="C392" s="4"/>
      <c r="D392" s="4"/>
      <c r="E392" s="4"/>
      <c r="F392" s="4"/>
      <c r="G392" s="4"/>
    </row>
    <row r="393" spans="3:7" ht="12.75">
      <c r="C393" s="4"/>
      <c r="D393" s="4"/>
      <c r="E393" s="4"/>
      <c r="F393" s="4"/>
      <c r="G393" s="4"/>
    </row>
    <row r="394" spans="3:7" ht="12.75">
      <c r="C394" s="4"/>
      <c r="D394" s="4"/>
      <c r="E394" s="4"/>
      <c r="F394" s="4"/>
      <c r="G394" s="4"/>
    </row>
    <row r="395" spans="3:7" ht="12.75">
      <c r="C395" s="4"/>
      <c r="D395" s="4"/>
      <c r="E395" s="4"/>
      <c r="F395" s="4"/>
      <c r="G395" s="4"/>
    </row>
    <row r="396" spans="3:7" ht="12.75">
      <c r="C396" s="4"/>
      <c r="D396" s="4"/>
      <c r="E396" s="4"/>
      <c r="F396" s="4"/>
      <c r="G396" s="4"/>
    </row>
    <row r="397" spans="3:7" ht="12.75">
      <c r="C397" s="4"/>
      <c r="D397" s="4"/>
      <c r="E397" s="4"/>
      <c r="F397" s="4"/>
      <c r="G397" s="4"/>
    </row>
    <row r="398" spans="3:7" ht="12.75">
      <c r="C398" s="4"/>
      <c r="D398" s="4"/>
      <c r="E398" s="4"/>
      <c r="F398" s="4"/>
      <c r="G398" s="4"/>
    </row>
    <row r="399" spans="3:7" ht="12.75">
      <c r="C399" s="4"/>
      <c r="D399" s="4"/>
      <c r="E399" s="4"/>
      <c r="F399" s="4"/>
      <c r="G399" s="4"/>
    </row>
    <row r="400" spans="3:7" ht="12.75">
      <c r="C400" s="4"/>
      <c r="D400" s="4"/>
      <c r="E400" s="4"/>
      <c r="F400" s="4"/>
      <c r="G400" s="4"/>
    </row>
    <row r="401" spans="3:7" ht="12.75">
      <c r="C401" s="4"/>
      <c r="D401" s="4"/>
      <c r="E401" s="4"/>
      <c r="F401" s="4"/>
      <c r="G401" s="4"/>
    </row>
    <row r="402" spans="3:7" ht="12.75">
      <c r="C402" s="4"/>
      <c r="D402" s="4"/>
      <c r="E402" s="4"/>
      <c r="F402" s="4"/>
      <c r="G402" s="4"/>
    </row>
    <row r="403" spans="3:7" ht="12.75">
      <c r="C403" s="4"/>
      <c r="D403" s="4"/>
      <c r="E403" s="4"/>
      <c r="F403" s="4"/>
      <c r="G403" s="4"/>
    </row>
    <row r="404" spans="3:7" ht="12.75">
      <c r="C404" s="4"/>
      <c r="D404" s="4"/>
      <c r="E404" s="4"/>
      <c r="F404" s="4"/>
      <c r="G404" s="4"/>
    </row>
    <row r="405" spans="3:7" ht="12.75">
      <c r="C405" s="4"/>
      <c r="D405" s="4"/>
      <c r="E405" s="4"/>
      <c r="F405" s="4"/>
      <c r="G405" s="4"/>
    </row>
    <row r="406" spans="3:7" ht="12.75">
      <c r="C406" s="4"/>
      <c r="D406" s="4"/>
      <c r="E406" s="4"/>
      <c r="F406" s="4"/>
      <c r="G406" s="4"/>
    </row>
    <row r="407" spans="3:7" ht="12.75">
      <c r="C407" s="4"/>
      <c r="D407" s="4"/>
      <c r="E407" s="4"/>
      <c r="F407" s="4"/>
      <c r="G407" s="4"/>
    </row>
    <row r="408" spans="3:7" ht="12.75">
      <c r="C408" s="4"/>
      <c r="D408" s="4"/>
      <c r="E408" s="4"/>
      <c r="F408" s="4"/>
      <c r="G408" s="4"/>
    </row>
    <row r="409" spans="3:7" ht="12.75">
      <c r="C409" s="4"/>
      <c r="D409" s="4"/>
      <c r="E409" s="4"/>
      <c r="F409" s="4"/>
      <c r="G409" s="4"/>
    </row>
    <row r="410" spans="3:7" ht="12.75">
      <c r="C410" s="4"/>
      <c r="D410" s="4"/>
      <c r="E410" s="4"/>
      <c r="F410" s="4"/>
      <c r="G410" s="4"/>
    </row>
    <row r="411" spans="3:7" ht="12.75">
      <c r="C411" s="4"/>
      <c r="D411" s="4"/>
      <c r="E411" s="4"/>
      <c r="F411" s="4"/>
      <c r="G411" s="4"/>
    </row>
    <row r="412" spans="3:7" ht="12.75">
      <c r="C412" s="4"/>
      <c r="D412" s="4"/>
      <c r="E412" s="4"/>
      <c r="F412" s="4"/>
      <c r="G412" s="4"/>
    </row>
    <row r="413" spans="3:7" ht="12.75">
      <c r="C413" s="4"/>
      <c r="D413" s="4"/>
      <c r="E413" s="4"/>
      <c r="F413" s="4"/>
      <c r="G413" s="4"/>
    </row>
    <row r="414" spans="3:7" ht="12.75">
      <c r="C414" s="4"/>
      <c r="D414" s="4"/>
      <c r="E414" s="4"/>
      <c r="F414" s="4"/>
      <c r="G414" s="4"/>
    </row>
    <row r="415" spans="3:7" ht="12.75">
      <c r="C415" s="4"/>
      <c r="D415" s="4"/>
      <c r="E415" s="4"/>
      <c r="F415" s="4"/>
      <c r="G415" s="4"/>
    </row>
    <row r="416" spans="3:7" ht="12.75">
      <c r="C416" s="4"/>
      <c r="D416" s="4"/>
      <c r="E416" s="4"/>
      <c r="F416" s="4"/>
      <c r="G416" s="4"/>
    </row>
    <row r="417" spans="3:7" ht="12.75">
      <c r="C417" s="4"/>
      <c r="D417" s="4"/>
      <c r="E417" s="4"/>
      <c r="F417" s="4"/>
      <c r="G417" s="4"/>
    </row>
    <row r="418" spans="3:7" ht="12.75">
      <c r="C418" s="4"/>
      <c r="D418" s="4"/>
      <c r="E418" s="4"/>
      <c r="F418" s="4"/>
      <c r="G418" s="4"/>
    </row>
    <row r="419" spans="3:7" ht="12.75">
      <c r="C419" s="4"/>
      <c r="D419" s="4"/>
      <c r="E419" s="4"/>
      <c r="F419" s="4"/>
      <c r="G419" s="4"/>
    </row>
    <row r="420" spans="3:7" ht="12.75">
      <c r="C420" s="4"/>
      <c r="D420" s="4"/>
      <c r="E420" s="4"/>
      <c r="F420" s="4"/>
      <c r="G420" s="4"/>
    </row>
    <row r="421" spans="3:7" ht="12.75">
      <c r="C421" s="4"/>
      <c r="D421" s="4"/>
      <c r="E421" s="4"/>
      <c r="F421" s="4"/>
      <c r="G421" s="4"/>
    </row>
    <row r="422" spans="3:7" ht="12.75">
      <c r="C422" s="4"/>
      <c r="D422" s="4"/>
      <c r="E422" s="4"/>
      <c r="F422" s="4"/>
      <c r="G422" s="4"/>
    </row>
    <row r="423" spans="3:7" ht="12.75">
      <c r="C423" s="4"/>
      <c r="D423" s="4"/>
      <c r="E423" s="4"/>
      <c r="F423" s="4"/>
      <c r="G423" s="4"/>
    </row>
    <row r="424" spans="3:7" ht="12.75">
      <c r="C424" s="4"/>
      <c r="D424" s="4"/>
      <c r="E424" s="4"/>
      <c r="F424" s="4"/>
      <c r="G424" s="4"/>
    </row>
    <row r="425" spans="3:7" ht="12.75">
      <c r="C425" s="4"/>
      <c r="D425" s="4"/>
      <c r="E425" s="4"/>
      <c r="F425" s="4"/>
      <c r="G425" s="4"/>
    </row>
    <row r="426" spans="3:7" ht="12.75">
      <c r="C426" s="4"/>
      <c r="D426" s="4"/>
      <c r="E426" s="4"/>
      <c r="F426" s="4"/>
      <c r="G426" s="4"/>
    </row>
    <row r="427" spans="3:7" ht="12.75">
      <c r="C427" s="4"/>
      <c r="D427" s="4"/>
      <c r="E427" s="4"/>
      <c r="F427" s="4"/>
      <c r="G427" s="4"/>
    </row>
    <row r="428" spans="3:7" ht="12.75">
      <c r="C428" s="4"/>
      <c r="D428" s="4"/>
      <c r="E428" s="4"/>
      <c r="F428" s="4"/>
      <c r="G428" s="4"/>
    </row>
    <row r="429" spans="3:7" ht="12.75">
      <c r="C429" s="4"/>
      <c r="D429" s="4"/>
      <c r="E429" s="4"/>
      <c r="F429" s="4"/>
      <c r="G429" s="4"/>
    </row>
    <row r="430" spans="3:7" ht="12.75">
      <c r="C430" s="4"/>
      <c r="D430" s="4"/>
      <c r="E430" s="4"/>
      <c r="F430" s="4"/>
      <c r="G430" s="4"/>
    </row>
    <row r="431" spans="3:7" ht="12.75">
      <c r="C431" s="4"/>
      <c r="D431" s="4"/>
      <c r="E431" s="4"/>
      <c r="F431" s="4"/>
      <c r="G431" s="4"/>
    </row>
    <row r="432" spans="3:7" ht="12.75">
      <c r="C432" s="4"/>
      <c r="D432" s="4"/>
      <c r="E432" s="4"/>
      <c r="F432" s="4"/>
      <c r="G432" s="4"/>
    </row>
    <row r="433" spans="3:7" ht="12.75">
      <c r="C433" s="4"/>
      <c r="D433" s="4"/>
      <c r="E433" s="4"/>
      <c r="F433" s="4"/>
      <c r="G433" s="4"/>
    </row>
    <row r="434" spans="3:7" ht="12.75">
      <c r="C434" s="4"/>
      <c r="D434" s="4"/>
      <c r="E434" s="4"/>
      <c r="F434" s="4"/>
      <c r="G434" s="4"/>
    </row>
    <row r="435" spans="3:7" ht="12.75">
      <c r="C435" s="4"/>
      <c r="D435" s="4"/>
      <c r="E435" s="4"/>
      <c r="F435" s="4"/>
      <c r="G435" s="4"/>
    </row>
    <row r="436" spans="3:7" ht="12.75">
      <c r="C436" s="4"/>
      <c r="D436" s="4"/>
      <c r="E436" s="4"/>
      <c r="F436" s="4"/>
      <c r="G436" s="4"/>
    </row>
    <row r="437" spans="3:7" ht="12.75">
      <c r="C437" s="4"/>
      <c r="D437" s="4"/>
      <c r="E437" s="4"/>
      <c r="F437" s="4"/>
      <c r="G437" s="4"/>
    </row>
    <row r="438" spans="3:7" ht="12.75">
      <c r="C438" s="4"/>
      <c r="D438" s="4"/>
      <c r="E438" s="4"/>
      <c r="F438" s="4"/>
      <c r="G438" s="4"/>
    </row>
    <row r="439" spans="3:7" ht="12.75">
      <c r="C439" s="4"/>
      <c r="D439" s="4"/>
      <c r="E439" s="4"/>
      <c r="F439" s="4"/>
      <c r="G439" s="4"/>
    </row>
    <row r="440" spans="3:7" ht="12.75">
      <c r="C440" s="4"/>
      <c r="D440" s="4"/>
      <c r="E440" s="4"/>
      <c r="F440" s="4"/>
      <c r="G440" s="4"/>
    </row>
    <row r="441" spans="3:7" ht="12.75">
      <c r="C441" s="4"/>
      <c r="D441" s="4"/>
      <c r="E441" s="4"/>
      <c r="F441" s="4"/>
      <c r="G441" s="4"/>
    </row>
    <row r="442" spans="3:7" ht="12.75">
      <c r="C442" s="4"/>
      <c r="D442" s="4"/>
      <c r="E442" s="4"/>
      <c r="F442" s="4"/>
      <c r="G442" s="4"/>
    </row>
    <row r="443" spans="3:7" ht="12.75">
      <c r="C443" s="4"/>
      <c r="D443" s="4"/>
      <c r="E443" s="4"/>
      <c r="F443" s="4"/>
      <c r="G443" s="4"/>
    </row>
    <row r="444" spans="3:7" ht="12.75">
      <c r="C444" s="4"/>
      <c r="D444" s="4"/>
      <c r="E444" s="4"/>
      <c r="F444" s="4"/>
      <c r="G444" s="4"/>
    </row>
    <row r="445" spans="3:7" ht="12.75">
      <c r="C445" s="4"/>
      <c r="D445" s="4"/>
      <c r="E445" s="4"/>
      <c r="F445" s="4"/>
      <c r="G445" s="4"/>
    </row>
    <row r="446" spans="3:7" ht="12.75">
      <c r="C446" s="4"/>
      <c r="D446" s="4"/>
      <c r="E446" s="4"/>
      <c r="F446" s="4"/>
      <c r="G446" s="4"/>
    </row>
    <row r="447" spans="3:7" ht="12.75">
      <c r="C447" s="4"/>
      <c r="D447" s="4"/>
      <c r="E447" s="4"/>
      <c r="F447" s="4"/>
      <c r="G447" s="4"/>
    </row>
    <row r="448" spans="3:7" ht="12.75">
      <c r="C448" s="4"/>
      <c r="D448" s="4"/>
      <c r="E448" s="4"/>
      <c r="F448" s="4"/>
      <c r="G448" s="4"/>
    </row>
    <row r="449" spans="3:7" ht="12.75">
      <c r="C449" s="4"/>
      <c r="D449" s="4"/>
      <c r="E449" s="4"/>
      <c r="F449" s="4"/>
      <c r="G449" s="4"/>
    </row>
    <row r="450" spans="3:7" ht="12.75">
      <c r="C450" s="4"/>
      <c r="D450" s="4"/>
      <c r="E450" s="4"/>
      <c r="F450" s="4"/>
      <c r="G450" s="4"/>
    </row>
    <row r="451" spans="3:7" ht="12.75">
      <c r="C451" s="4"/>
      <c r="D451" s="4"/>
      <c r="E451" s="4"/>
      <c r="F451" s="4"/>
      <c r="G451" s="4"/>
    </row>
    <row r="452" spans="3:7" ht="12.75">
      <c r="C452" s="4"/>
      <c r="D452" s="4"/>
      <c r="E452" s="4"/>
      <c r="F452" s="4"/>
      <c r="G452" s="4"/>
    </row>
    <row r="453" spans="3:7" ht="12.75">
      <c r="C453" s="4"/>
      <c r="D453" s="4"/>
      <c r="E453" s="4"/>
      <c r="F453" s="4"/>
      <c r="G453" s="4"/>
    </row>
    <row r="454" spans="3:7" ht="12.75">
      <c r="C454" s="4"/>
      <c r="D454" s="4"/>
      <c r="E454" s="4"/>
      <c r="F454" s="4"/>
      <c r="G454" s="4"/>
    </row>
    <row r="455" spans="3:7" ht="12.75">
      <c r="C455" s="4"/>
      <c r="D455" s="4"/>
      <c r="E455" s="4"/>
      <c r="F455" s="4"/>
      <c r="G455" s="4"/>
    </row>
    <row r="456" spans="3:7" ht="12.75">
      <c r="C456" s="4"/>
      <c r="D456" s="4"/>
      <c r="E456" s="4"/>
      <c r="F456" s="4"/>
      <c r="G456" s="4"/>
    </row>
    <row r="457" spans="3:7" ht="12.75">
      <c r="C457" s="4"/>
      <c r="D457" s="4"/>
      <c r="E457" s="4"/>
      <c r="F457" s="4"/>
      <c r="G457" s="4"/>
    </row>
    <row r="458" spans="3:7" ht="12.75">
      <c r="C458" s="4"/>
      <c r="D458" s="4"/>
      <c r="E458" s="4"/>
      <c r="F458" s="4"/>
      <c r="G458" s="4"/>
    </row>
    <row r="459" spans="3:7" ht="12.75">
      <c r="C459" s="4"/>
      <c r="D459" s="4"/>
      <c r="E459" s="4"/>
      <c r="F459" s="4"/>
      <c r="G459" s="4"/>
    </row>
    <row r="460" spans="3:7" ht="12.75">
      <c r="C460" s="4"/>
      <c r="D460" s="4"/>
      <c r="E460" s="4"/>
      <c r="F460" s="4"/>
      <c r="G460" s="4"/>
    </row>
    <row r="461" spans="3:7" ht="12.75">
      <c r="C461" s="4"/>
      <c r="D461" s="4"/>
      <c r="E461" s="4"/>
      <c r="F461" s="4"/>
      <c r="G461" s="4"/>
    </row>
    <row r="462" spans="3:7" ht="12.75">
      <c r="C462" s="4"/>
      <c r="D462" s="4"/>
      <c r="E462" s="4"/>
      <c r="F462" s="4"/>
      <c r="G462" s="4"/>
    </row>
    <row r="463" spans="3:7" ht="12.75">
      <c r="C463" s="4"/>
      <c r="D463" s="4"/>
      <c r="E463" s="4"/>
      <c r="F463" s="4"/>
      <c r="G463" s="4"/>
    </row>
    <row r="464" spans="3:7" ht="12.75">
      <c r="C464" s="4"/>
      <c r="D464" s="4"/>
      <c r="E464" s="4"/>
      <c r="F464" s="4"/>
      <c r="G464" s="4"/>
    </row>
    <row r="465" spans="3:7" ht="12.75">
      <c r="C465" s="4"/>
      <c r="D465" s="4"/>
      <c r="E465" s="4"/>
      <c r="F465" s="4"/>
      <c r="G465" s="4"/>
    </row>
    <row r="466" spans="3:7" ht="12.75">
      <c r="C466" s="4"/>
      <c r="D466" s="4"/>
      <c r="E466" s="4"/>
      <c r="F466" s="4"/>
      <c r="G466" s="4"/>
    </row>
    <row r="467" spans="3:7" ht="12.75">
      <c r="C467" s="4"/>
      <c r="D467" s="4"/>
      <c r="E467" s="4"/>
      <c r="F467" s="4"/>
      <c r="G467" s="4"/>
    </row>
    <row r="468" spans="3:7" ht="12.75">
      <c r="C468" s="4"/>
      <c r="D468" s="4"/>
      <c r="E468" s="4"/>
      <c r="F468" s="4"/>
      <c r="G468" s="4"/>
    </row>
    <row r="469" spans="3:7" ht="12.75">
      <c r="C469" s="4"/>
      <c r="D469" s="4"/>
      <c r="E469" s="4"/>
      <c r="F469" s="4"/>
      <c r="G469" s="4"/>
    </row>
    <row r="470" spans="3:7" ht="12.75">
      <c r="C470" s="4"/>
      <c r="D470" s="4"/>
      <c r="E470" s="4"/>
      <c r="F470" s="4"/>
      <c r="G470" s="4"/>
    </row>
    <row r="471" spans="3:7" ht="12.75">
      <c r="C471" s="4"/>
      <c r="D471" s="4"/>
      <c r="E471" s="4"/>
      <c r="F471" s="4"/>
      <c r="G471" s="4"/>
    </row>
    <row r="472" spans="3:7" ht="12.75">
      <c r="C472" s="4"/>
      <c r="D472" s="4"/>
      <c r="E472" s="4"/>
      <c r="F472" s="4"/>
      <c r="G472" s="4"/>
    </row>
    <row r="473" spans="3:7" ht="12.75">
      <c r="C473" s="4"/>
      <c r="D473" s="4"/>
      <c r="E473" s="4"/>
      <c r="F473" s="4"/>
      <c r="G473" s="4"/>
    </row>
    <row r="474" spans="3:7" ht="12.75">
      <c r="C474" s="4"/>
      <c r="D474" s="4"/>
      <c r="E474" s="4"/>
      <c r="F474" s="4"/>
      <c r="G474" s="4"/>
    </row>
    <row r="475" spans="3:7" ht="12.75">
      <c r="C475" s="4"/>
      <c r="D475" s="4"/>
      <c r="E475" s="4"/>
      <c r="F475" s="4"/>
      <c r="G475" s="4"/>
    </row>
    <row r="476" spans="3:7" ht="12.75">
      <c r="C476" s="4"/>
      <c r="D476" s="4"/>
      <c r="E476" s="4"/>
      <c r="F476" s="4"/>
      <c r="G476" s="4"/>
    </row>
    <row r="477" spans="3:7" ht="12.75">
      <c r="C477" s="4"/>
      <c r="D477" s="4"/>
      <c r="E477" s="4"/>
      <c r="F477" s="4"/>
      <c r="G477" s="4"/>
    </row>
    <row r="478" spans="3:7" ht="12.75">
      <c r="C478" s="4"/>
      <c r="D478" s="4"/>
      <c r="E478" s="4"/>
      <c r="F478" s="4"/>
      <c r="G478" s="4"/>
    </row>
    <row r="479" spans="3:7" ht="12.75">
      <c r="C479" s="4"/>
      <c r="D479" s="4"/>
      <c r="E479" s="4"/>
      <c r="F479" s="4"/>
      <c r="G479" s="4"/>
    </row>
    <row r="480" spans="3:7" ht="12.75">
      <c r="C480" s="4"/>
      <c r="D480" s="4"/>
      <c r="E480" s="4"/>
      <c r="F480" s="4"/>
      <c r="G480" s="4"/>
    </row>
    <row r="481" spans="3:7" ht="12.75">
      <c r="C481" s="4"/>
      <c r="D481" s="4"/>
      <c r="E481" s="4"/>
      <c r="F481" s="4"/>
      <c r="G481" s="4"/>
    </row>
    <row r="482" spans="3:7" ht="12.75">
      <c r="C482" s="4"/>
      <c r="D482" s="4"/>
      <c r="E482" s="4"/>
      <c r="F482" s="4"/>
      <c r="G482" s="4"/>
    </row>
    <row r="483" spans="3:7" ht="12.75">
      <c r="C483" s="4"/>
      <c r="D483" s="4"/>
      <c r="E483" s="4"/>
      <c r="F483" s="4"/>
      <c r="G483" s="4"/>
    </row>
    <row r="484" spans="3:7" ht="12.75">
      <c r="C484" s="4"/>
      <c r="D484" s="4"/>
      <c r="E484" s="4"/>
      <c r="F484" s="4"/>
      <c r="G484" s="4"/>
    </row>
    <row r="485" spans="3:7" ht="12.75">
      <c r="C485" s="4"/>
      <c r="D485" s="4"/>
      <c r="E485" s="4"/>
      <c r="F485" s="4"/>
      <c r="G485" s="4"/>
    </row>
    <row r="486" spans="3:7" ht="12.75">
      <c r="C486" s="4"/>
      <c r="D486" s="4"/>
      <c r="E486" s="4"/>
      <c r="F486" s="4"/>
      <c r="G486" s="4"/>
    </row>
    <row r="487" spans="3:7" ht="12.75">
      <c r="C487" s="4"/>
      <c r="D487" s="4"/>
      <c r="E487" s="4"/>
      <c r="F487" s="4"/>
      <c r="G487" s="4"/>
    </row>
    <row r="488" spans="3:7" ht="12.75">
      <c r="C488" s="4"/>
      <c r="D488" s="4"/>
      <c r="E488" s="4"/>
      <c r="F488" s="4"/>
      <c r="G488" s="4"/>
    </row>
    <row r="489" spans="3:7" ht="12.75">
      <c r="C489" s="4"/>
      <c r="D489" s="4"/>
      <c r="E489" s="4"/>
      <c r="F489" s="4"/>
      <c r="G489" s="4"/>
    </row>
    <row r="490" spans="3:7" ht="12.75">
      <c r="C490" s="4"/>
      <c r="D490" s="4"/>
      <c r="E490" s="4"/>
      <c r="F490" s="4"/>
      <c r="G490" s="4"/>
    </row>
    <row r="491" spans="3:7" ht="12.75">
      <c r="C491" s="4"/>
      <c r="D491" s="4"/>
      <c r="E491" s="4"/>
      <c r="F491" s="4"/>
      <c r="G491" s="4"/>
    </row>
    <row r="492" spans="3:7" ht="12.75">
      <c r="C492" s="4"/>
      <c r="D492" s="4"/>
      <c r="E492" s="4"/>
      <c r="F492" s="4"/>
      <c r="G492" s="4"/>
    </row>
    <row r="493" spans="3:7" ht="12.75">
      <c r="C493" s="4"/>
      <c r="D493" s="4"/>
      <c r="E493" s="4"/>
      <c r="F493" s="4"/>
      <c r="G493" s="4"/>
    </row>
    <row r="494" spans="3:7" ht="12.75">
      <c r="C494" s="4"/>
      <c r="D494" s="4"/>
      <c r="E494" s="4"/>
      <c r="F494" s="4"/>
      <c r="G494" s="4"/>
    </row>
    <row r="495" spans="3:7" ht="12.75">
      <c r="C495" s="4"/>
      <c r="D495" s="4"/>
      <c r="E495" s="4"/>
      <c r="F495" s="4"/>
      <c r="G495" s="4"/>
    </row>
    <row r="496" spans="3:7" ht="12.75">
      <c r="C496" s="4"/>
      <c r="D496" s="4"/>
      <c r="E496" s="4"/>
      <c r="F496" s="4"/>
      <c r="G496" s="4"/>
    </row>
    <row r="497" spans="3:7" ht="12.75">
      <c r="C497" s="4"/>
      <c r="D497" s="4"/>
      <c r="E497" s="4"/>
      <c r="F497" s="4"/>
      <c r="G497" s="4"/>
    </row>
    <row r="498" spans="3:7" ht="12.75">
      <c r="C498" s="4"/>
      <c r="D498" s="4"/>
      <c r="E498" s="4"/>
      <c r="F498" s="4"/>
      <c r="G498" s="4"/>
    </row>
    <row r="499" spans="3:7" ht="12.75">
      <c r="C499" s="4"/>
      <c r="D499" s="4"/>
      <c r="E499" s="4"/>
      <c r="F499" s="4"/>
      <c r="G499" s="4"/>
    </row>
    <row r="500" spans="3:7" ht="12.75">
      <c r="C500" s="4"/>
      <c r="D500" s="4"/>
      <c r="E500" s="4"/>
      <c r="F500" s="4"/>
      <c r="G500" s="4"/>
    </row>
    <row r="501" spans="3:7" ht="12.75">
      <c r="C501" s="4"/>
      <c r="D501" s="4"/>
      <c r="E501" s="4"/>
      <c r="F501" s="4"/>
      <c r="G501" s="4"/>
    </row>
    <row r="502" spans="3:7" ht="12.75">
      <c r="C502" s="4"/>
      <c r="D502" s="4"/>
      <c r="E502" s="4"/>
      <c r="F502" s="4"/>
      <c r="G502" s="4"/>
    </row>
    <row r="503" spans="3:7" ht="12.75">
      <c r="C503" s="4"/>
      <c r="D503" s="4"/>
      <c r="E503" s="4"/>
      <c r="F503" s="4"/>
      <c r="G503" s="4"/>
    </row>
    <row r="504" spans="3:7" ht="12.75">
      <c r="C504" s="4"/>
      <c r="D504" s="4"/>
      <c r="E504" s="4"/>
      <c r="F504" s="4"/>
      <c r="G504" s="4"/>
    </row>
    <row r="505" spans="3:7" ht="12.75">
      <c r="C505" s="4"/>
      <c r="D505" s="4"/>
      <c r="E505" s="4"/>
      <c r="F505" s="4"/>
      <c r="G505" s="4"/>
    </row>
    <row r="506" spans="3:7" ht="12.75">
      <c r="C506" s="4"/>
      <c r="D506" s="4"/>
      <c r="E506" s="4"/>
      <c r="F506" s="4"/>
      <c r="G506" s="4"/>
    </row>
    <row r="507" spans="3:7" ht="12.75">
      <c r="C507" s="4"/>
      <c r="D507" s="4"/>
      <c r="E507" s="4"/>
      <c r="F507" s="4"/>
      <c r="G507" s="4"/>
    </row>
    <row r="508" spans="3:7" ht="12.75">
      <c r="C508" s="4"/>
      <c r="D508" s="4"/>
      <c r="E508" s="4"/>
      <c r="F508" s="4"/>
      <c r="G508" s="4"/>
    </row>
    <row r="509" spans="3:7" ht="12.75">
      <c r="C509" s="4"/>
      <c r="D509" s="4"/>
      <c r="E509" s="4"/>
      <c r="F509" s="4"/>
      <c r="G509" s="4"/>
    </row>
    <row r="510" spans="3:7" ht="12.75">
      <c r="C510" s="4"/>
      <c r="D510" s="4"/>
      <c r="E510" s="4"/>
      <c r="F510" s="4"/>
      <c r="G510" s="4"/>
    </row>
    <row r="511" spans="3:7" ht="12.75">
      <c r="C511" s="4"/>
      <c r="D511" s="4"/>
      <c r="E511" s="4"/>
      <c r="F511" s="4"/>
      <c r="G511" s="4"/>
    </row>
    <row r="512" spans="3:7" ht="12.75">
      <c r="C512" s="4"/>
      <c r="D512" s="4"/>
      <c r="E512" s="4"/>
      <c r="F512" s="4"/>
      <c r="G512" s="4"/>
    </row>
    <row r="513" spans="3:7" ht="12.75">
      <c r="C513" s="4"/>
      <c r="D513" s="4"/>
      <c r="E513" s="4"/>
      <c r="F513" s="4"/>
      <c r="G513" s="4"/>
    </row>
    <row r="514" spans="3:7" ht="12.75">
      <c r="C514" s="4"/>
      <c r="D514" s="4"/>
      <c r="E514" s="4"/>
      <c r="F514" s="4"/>
      <c r="G514" s="4"/>
    </row>
    <row r="515" spans="3:7" ht="12.75">
      <c r="C515" s="4"/>
      <c r="D515" s="4"/>
      <c r="E515" s="4"/>
      <c r="F515" s="4"/>
      <c r="G515" s="4"/>
    </row>
    <row r="516" spans="3:7" ht="12.75">
      <c r="C516" s="4"/>
      <c r="D516" s="4"/>
      <c r="E516" s="4"/>
      <c r="F516" s="4"/>
      <c r="G516" s="4"/>
    </row>
    <row r="517" spans="3:7" ht="12.75">
      <c r="C517" s="4"/>
      <c r="D517" s="4"/>
      <c r="E517" s="4"/>
      <c r="F517" s="4"/>
      <c r="G517" s="4"/>
    </row>
    <row r="518" spans="3:7" ht="12.75">
      <c r="C518" s="4"/>
      <c r="D518" s="4"/>
      <c r="E518" s="4"/>
      <c r="F518" s="4"/>
      <c r="G518" s="4"/>
    </row>
    <row r="519" spans="3:7" ht="12.75">
      <c r="C519" s="4"/>
      <c r="D519" s="4"/>
      <c r="E519" s="4"/>
      <c r="F519" s="4"/>
      <c r="G519" s="4"/>
    </row>
    <row r="520" spans="3:7" ht="12.75">
      <c r="C520" s="4"/>
      <c r="D520" s="4"/>
      <c r="E520" s="4"/>
      <c r="F520" s="4"/>
      <c r="G520" s="4"/>
    </row>
    <row r="521" spans="3:7" ht="12.75">
      <c r="C521" s="4"/>
      <c r="D521" s="4"/>
      <c r="E521" s="4"/>
      <c r="F521" s="4"/>
      <c r="G521" s="4"/>
    </row>
    <row r="522" spans="3:7" ht="12.75">
      <c r="C522" s="4"/>
      <c r="D522" s="4"/>
      <c r="E522" s="4"/>
      <c r="F522" s="4"/>
      <c r="G522" s="4"/>
    </row>
    <row r="523" spans="3:7" ht="12.75">
      <c r="C523" s="4"/>
      <c r="D523" s="4"/>
      <c r="E523" s="4"/>
      <c r="F523" s="4"/>
      <c r="G523" s="4"/>
    </row>
    <row r="524" spans="3:7" ht="12.75">
      <c r="C524" s="4"/>
      <c r="D524" s="4"/>
      <c r="E524" s="4"/>
      <c r="F524" s="4"/>
      <c r="G524" s="4"/>
    </row>
    <row r="525" spans="3:7" ht="12.75">
      <c r="C525" s="4"/>
      <c r="D525" s="4"/>
      <c r="E525" s="4"/>
      <c r="F525" s="4"/>
      <c r="G525" s="4"/>
    </row>
    <row r="526" spans="3:7" ht="12.75">
      <c r="C526" s="4"/>
      <c r="D526" s="4"/>
      <c r="E526" s="4"/>
      <c r="F526" s="4"/>
      <c r="G526" s="4"/>
    </row>
    <row r="527" spans="3:7" ht="12.75">
      <c r="C527" s="4"/>
      <c r="D527" s="4"/>
      <c r="E527" s="4"/>
      <c r="F527" s="4"/>
      <c r="G527" s="4"/>
    </row>
    <row r="528" spans="3:7" ht="12.75">
      <c r="C528" s="4"/>
      <c r="D528" s="4"/>
      <c r="E528" s="4"/>
      <c r="F528" s="4"/>
      <c r="G528" s="4"/>
    </row>
    <row r="529" spans="3:7" ht="12.75">
      <c r="C529" s="4"/>
      <c r="D529" s="4"/>
      <c r="E529" s="4"/>
      <c r="F529" s="4"/>
      <c r="G529" s="4"/>
    </row>
    <row r="530" spans="3:7" ht="12.75">
      <c r="C530" s="4"/>
      <c r="D530" s="4"/>
      <c r="E530" s="4"/>
      <c r="F530" s="4"/>
      <c r="G530" s="4"/>
    </row>
    <row r="531" spans="3:7" ht="12.75">
      <c r="C531" s="4"/>
      <c r="D531" s="4"/>
      <c r="E531" s="4"/>
      <c r="F531" s="4"/>
      <c r="G531" s="4"/>
    </row>
    <row r="532" spans="3:7" ht="12.75">
      <c r="C532" s="4"/>
      <c r="D532" s="4"/>
      <c r="E532" s="4"/>
      <c r="F532" s="4"/>
      <c r="G532" s="4"/>
    </row>
    <row r="533" spans="3:7" ht="12.75">
      <c r="C533" s="4"/>
      <c r="D533" s="4"/>
      <c r="E533" s="4"/>
      <c r="F533" s="4"/>
      <c r="G533" s="4"/>
    </row>
    <row r="534" spans="3:7" ht="12.75">
      <c r="C534" s="4"/>
      <c r="D534" s="4"/>
      <c r="E534" s="4"/>
      <c r="F534" s="4"/>
      <c r="G534" s="4"/>
    </row>
    <row r="535" spans="3:7" ht="12.75">
      <c r="C535" s="4"/>
      <c r="D535" s="4"/>
      <c r="E535" s="4"/>
      <c r="F535" s="4"/>
      <c r="G535" s="4"/>
    </row>
    <row r="536" spans="3:7" ht="12.75">
      <c r="C536" s="4"/>
      <c r="D536" s="4"/>
      <c r="E536" s="4"/>
      <c r="F536" s="4"/>
      <c r="G536" s="4"/>
    </row>
    <row r="537" spans="3:7" ht="12.75">
      <c r="C537" s="4"/>
      <c r="D537" s="4"/>
      <c r="E537" s="4"/>
      <c r="F537" s="4"/>
      <c r="G537" s="4"/>
    </row>
    <row r="538" spans="3:7" ht="12.75">
      <c r="C538" s="4"/>
      <c r="D538" s="4"/>
      <c r="E538" s="4"/>
      <c r="F538" s="4"/>
      <c r="G538" s="4"/>
    </row>
    <row r="539" spans="3:7" ht="12.75">
      <c r="C539" s="4"/>
      <c r="D539" s="4"/>
      <c r="E539" s="4"/>
      <c r="F539" s="4"/>
      <c r="G539" s="4"/>
    </row>
    <row r="540" spans="3:7" ht="12.75">
      <c r="C540" s="4"/>
      <c r="D540" s="4"/>
      <c r="E540" s="4"/>
      <c r="F540" s="4"/>
      <c r="G540" s="4"/>
    </row>
    <row r="541" spans="3:7" ht="12.75">
      <c r="C541" s="4"/>
      <c r="D541" s="4"/>
      <c r="E541" s="4"/>
      <c r="F541" s="4"/>
      <c r="G541" s="4"/>
    </row>
    <row r="542" spans="3:7" ht="12.75">
      <c r="C542" s="4"/>
      <c r="D542" s="4"/>
      <c r="E542" s="4"/>
      <c r="F542" s="4"/>
      <c r="G542" s="4"/>
    </row>
    <row r="543" spans="3:7" ht="12.75">
      <c r="C543" s="4"/>
      <c r="D543" s="4"/>
      <c r="E543" s="4"/>
      <c r="F543" s="4"/>
      <c r="G543" s="4"/>
    </row>
    <row r="544" spans="3:7" ht="12.75">
      <c r="C544" s="4"/>
      <c r="D544" s="4"/>
      <c r="E544" s="4"/>
      <c r="F544" s="4"/>
      <c r="G544" s="4"/>
    </row>
    <row r="545" spans="3:7" ht="12.75">
      <c r="C545" s="4"/>
      <c r="D545" s="4"/>
      <c r="E545" s="4"/>
      <c r="F545" s="4"/>
      <c r="G545" s="4"/>
    </row>
    <row r="546" spans="3:7" ht="12.75">
      <c r="C546" s="4"/>
      <c r="D546" s="4"/>
      <c r="E546" s="4"/>
      <c r="F546" s="4"/>
      <c r="G546" s="4"/>
    </row>
    <row r="547" spans="3:7" ht="12.75">
      <c r="C547" s="4"/>
      <c r="D547" s="4"/>
      <c r="E547" s="4"/>
      <c r="F547" s="4"/>
      <c r="G547" s="4"/>
    </row>
    <row r="548" spans="3:7" ht="12.75">
      <c r="C548" s="4"/>
      <c r="D548" s="4"/>
      <c r="E548" s="4"/>
      <c r="F548" s="4"/>
      <c r="G548" s="4"/>
    </row>
    <row r="549" spans="3:7" ht="12.75">
      <c r="C549" s="4"/>
      <c r="D549" s="4"/>
      <c r="E549" s="4"/>
      <c r="F549" s="4"/>
      <c r="G549" s="4"/>
    </row>
    <row r="550" spans="3:7" ht="12.75">
      <c r="C550" s="4"/>
      <c r="D550" s="4"/>
      <c r="E550" s="4"/>
      <c r="F550" s="4"/>
      <c r="G550" s="4"/>
    </row>
    <row r="551" spans="3:7" ht="12.75">
      <c r="C551" s="4"/>
      <c r="D551" s="4"/>
      <c r="E551" s="4"/>
      <c r="F551" s="4"/>
      <c r="G551" s="4"/>
    </row>
    <row r="552" spans="3:7" ht="12.75">
      <c r="C552" s="4"/>
      <c r="D552" s="4"/>
      <c r="E552" s="4"/>
      <c r="F552" s="4"/>
      <c r="G552" s="4"/>
    </row>
    <row r="553" spans="3:7" ht="12.75">
      <c r="C553" s="4"/>
      <c r="D553" s="4"/>
      <c r="E553" s="4"/>
      <c r="F553" s="4"/>
      <c r="G553" s="4"/>
    </row>
    <row r="554" spans="3:7" ht="12.75">
      <c r="C554" s="4"/>
      <c r="D554" s="4"/>
      <c r="E554" s="4"/>
      <c r="F554" s="4"/>
      <c r="G554" s="4"/>
    </row>
    <row r="555" spans="3:7" ht="12.75">
      <c r="C555" s="4"/>
      <c r="D555" s="4"/>
      <c r="E555" s="4"/>
      <c r="F555" s="4"/>
      <c r="G555" s="4"/>
    </row>
    <row r="556" spans="3:7" ht="12.75">
      <c r="C556" s="4"/>
      <c r="D556" s="4"/>
      <c r="E556" s="4"/>
      <c r="F556" s="4"/>
      <c r="G556" s="4"/>
    </row>
    <row r="557" spans="3:7" ht="12.75">
      <c r="C557" s="4"/>
      <c r="D557" s="4"/>
      <c r="E557" s="4"/>
      <c r="F557" s="4"/>
      <c r="G557" s="4"/>
    </row>
    <row r="558" spans="3:7" ht="12.75">
      <c r="C558" s="4"/>
      <c r="D558" s="4"/>
      <c r="E558" s="4"/>
      <c r="F558" s="4"/>
      <c r="G558" s="4"/>
    </row>
    <row r="559" spans="3:7" ht="12.75">
      <c r="C559" s="4"/>
      <c r="D559" s="4"/>
      <c r="E559" s="4"/>
      <c r="F559" s="4"/>
      <c r="G559" s="4"/>
    </row>
    <row r="560" spans="3:7" ht="12.75">
      <c r="C560" s="4"/>
      <c r="D560" s="4"/>
      <c r="E560" s="4"/>
      <c r="F560" s="4"/>
      <c r="G560" s="4"/>
    </row>
    <row r="561" spans="3:7" ht="12.75">
      <c r="C561" s="4"/>
      <c r="D561" s="4"/>
      <c r="E561" s="4"/>
      <c r="F561" s="4"/>
      <c r="G561" s="4"/>
    </row>
    <row r="562" spans="3:7" ht="12.75">
      <c r="C562" s="4"/>
      <c r="D562" s="4"/>
      <c r="E562" s="4"/>
      <c r="F562" s="4"/>
      <c r="G562" s="4"/>
    </row>
    <row r="563" spans="3:7" ht="12.75">
      <c r="C563" s="4"/>
      <c r="D563" s="4"/>
      <c r="E563" s="4"/>
      <c r="F563" s="4"/>
      <c r="G563" s="4"/>
    </row>
    <row r="564" spans="3:7" ht="12.75">
      <c r="C564" s="4"/>
      <c r="D564" s="4"/>
      <c r="E564" s="4"/>
      <c r="F564" s="4"/>
      <c r="G564" s="4"/>
    </row>
    <row r="565" spans="3:7" ht="12.75">
      <c r="C565" s="4"/>
      <c r="D565" s="4"/>
      <c r="E565" s="4"/>
      <c r="F565" s="4"/>
      <c r="G565" s="4"/>
    </row>
    <row r="566" spans="3:7" ht="12.75">
      <c r="C566" s="4"/>
      <c r="D566" s="4"/>
      <c r="E566" s="4"/>
      <c r="F566" s="4"/>
      <c r="G566" s="4"/>
    </row>
    <row r="567" spans="3:7" ht="12.75">
      <c r="C567" s="4"/>
      <c r="D567" s="4"/>
      <c r="E567" s="4"/>
      <c r="F567" s="4"/>
      <c r="G567" s="4"/>
    </row>
    <row r="568" spans="3:7" ht="12.75">
      <c r="C568" s="4"/>
      <c r="D568" s="4"/>
      <c r="E568" s="4"/>
      <c r="F568" s="4"/>
      <c r="G568" s="4"/>
    </row>
    <row r="569" spans="3:7" ht="12.75">
      <c r="C569" s="4"/>
      <c r="D569" s="4"/>
      <c r="E569" s="4"/>
      <c r="F569" s="4"/>
      <c r="G569" s="4"/>
    </row>
    <row r="570" spans="3:7" ht="12.75">
      <c r="C570" s="4"/>
      <c r="D570" s="4"/>
      <c r="E570" s="4"/>
      <c r="F570" s="4"/>
      <c r="G570" s="4"/>
    </row>
    <row r="571" spans="3:7" ht="12.75">
      <c r="C571" s="4"/>
      <c r="D571" s="4"/>
      <c r="E571" s="4"/>
      <c r="F571" s="4"/>
      <c r="G571" s="4"/>
    </row>
    <row r="572" spans="3:7" ht="12.75">
      <c r="C572" s="4"/>
      <c r="D572" s="4"/>
      <c r="E572" s="4"/>
      <c r="F572" s="4"/>
      <c r="G572" s="4"/>
    </row>
    <row r="573" spans="3:7" ht="12.75">
      <c r="C573" s="4"/>
      <c r="D573" s="4"/>
      <c r="E573" s="4"/>
      <c r="F573" s="4"/>
      <c r="G573" s="4"/>
    </row>
    <row r="574" spans="3:7" ht="12.75">
      <c r="C574" s="4"/>
      <c r="D574" s="4"/>
      <c r="E574" s="4"/>
      <c r="F574" s="4"/>
      <c r="G574" s="4"/>
    </row>
    <row r="575" spans="3:7" ht="12.75">
      <c r="C575" s="4"/>
      <c r="D575" s="4"/>
      <c r="E575" s="4"/>
      <c r="F575" s="4"/>
      <c r="G575" s="4"/>
    </row>
    <row r="576" spans="3:7" ht="12.75">
      <c r="C576" s="4"/>
      <c r="D576" s="4"/>
      <c r="E576" s="4"/>
      <c r="F576" s="4"/>
      <c r="G576" s="4"/>
    </row>
    <row r="577" spans="3:7" ht="12.75">
      <c r="C577" s="4"/>
      <c r="D577" s="4"/>
      <c r="E577" s="4"/>
      <c r="F577" s="4"/>
      <c r="G577" s="4"/>
    </row>
    <row r="578" spans="3:7" ht="12.75">
      <c r="C578" s="4"/>
      <c r="D578" s="4"/>
      <c r="E578" s="4"/>
      <c r="F578" s="4"/>
      <c r="G578" s="4"/>
    </row>
    <row r="579" spans="3:7" ht="12.75">
      <c r="C579" s="4"/>
      <c r="D579" s="4"/>
      <c r="E579" s="4"/>
      <c r="F579" s="4"/>
      <c r="G579" s="4"/>
    </row>
    <row r="580" spans="3:7" ht="12.75">
      <c r="C580" s="4"/>
      <c r="D580" s="4"/>
      <c r="E580" s="4"/>
      <c r="F580" s="4"/>
      <c r="G580" s="4"/>
    </row>
    <row r="581" spans="3:7" ht="12.75">
      <c r="C581" s="4"/>
      <c r="D581" s="4"/>
      <c r="E581" s="4"/>
      <c r="F581" s="4"/>
      <c r="G581" s="4"/>
    </row>
    <row r="582" spans="3:7" ht="12.75">
      <c r="C582" s="4"/>
      <c r="D582" s="4"/>
      <c r="E582" s="4"/>
      <c r="F582" s="4"/>
      <c r="G582" s="4"/>
    </row>
    <row r="583" spans="3:7" ht="12.75">
      <c r="C583" s="4"/>
      <c r="D583" s="4"/>
      <c r="E583" s="4"/>
      <c r="F583" s="4"/>
      <c r="G583" s="4"/>
    </row>
    <row r="584" spans="3:7" ht="12.75">
      <c r="C584" s="4"/>
      <c r="D584" s="4"/>
      <c r="E584" s="4"/>
      <c r="F584" s="4"/>
      <c r="G584" s="4"/>
    </row>
    <row r="585" spans="3:7" ht="12.75">
      <c r="C585" s="4"/>
      <c r="D585" s="4"/>
      <c r="E585" s="4"/>
      <c r="F585" s="4"/>
      <c r="G585" s="4"/>
    </row>
    <row r="586" spans="3:7" ht="12.75">
      <c r="C586" s="4"/>
      <c r="D586" s="4"/>
      <c r="E586" s="4"/>
      <c r="F586" s="4"/>
      <c r="G586" s="4"/>
    </row>
    <row r="587" spans="3:7" ht="12.75">
      <c r="C587" s="4"/>
      <c r="D587" s="4"/>
      <c r="E587" s="4"/>
      <c r="F587" s="4"/>
      <c r="G587" s="4"/>
    </row>
    <row r="588" spans="3:7" ht="12.75">
      <c r="C588" s="4"/>
      <c r="D588" s="4"/>
      <c r="E588" s="4"/>
      <c r="F588" s="4"/>
      <c r="G588" s="4"/>
    </row>
    <row r="589" spans="3:7" ht="12.75">
      <c r="C589" s="4"/>
      <c r="D589" s="4"/>
      <c r="E589" s="4"/>
      <c r="F589" s="4"/>
      <c r="G589" s="4"/>
    </row>
    <row r="590" spans="3:7" ht="12.75">
      <c r="C590" s="4"/>
      <c r="D590" s="4"/>
      <c r="E590" s="4"/>
      <c r="F590" s="4"/>
      <c r="G590" s="4"/>
    </row>
    <row r="591" spans="3:7" ht="12.75">
      <c r="C591" s="4"/>
      <c r="D591" s="4"/>
      <c r="E591" s="4"/>
      <c r="F591" s="4"/>
      <c r="G591" s="4"/>
    </row>
    <row r="592" spans="3:7" ht="12.75">
      <c r="C592" s="4"/>
      <c r="D592" s="4"/>
      <c r="E592" s="4"/>
      <c r="F592" s="4"/>
      <c r="G592" s="4"/>
    </row>
    <row r="593" spans="3:7" ht="12.75">
      <c r="C593" s="4"/>
      <c r="D593" s="4"/>
      <c r="E593" s="4"/>
      <c r="F593" s="4"/>
      <c r="G593" s="4"/>
    </row>
    <row r="594" spans="3:7" ht="12.75">
      <c r="C594" s="4"/>
      <c r="D594" s="4"/>
      <c r="E594" s="4"/>
      <c r="F594" s="4"/>
      <c r="G594" s="4"/>
    </row>
    <row r="595" spans="3:7" ht="12.75">
      <c r="C595" s="4"/>
      <c r="D595" s="4"/>
      <c r="E595" s="4"/>
      <c r="F595" s="4"/>
      <c r="G595" s="4"/>
    </row>
    <row r="596" spans="3:7" ht="12.75">
      <c r="C596" s="4"/>
      <c r="D596" s="4"/>
      <c r="E596" s="4"/>
      <c r="F596" s="4"/>
      <c r="G596" s="4"/>
    </row>
    <row r="597" spans="3:7" ht="12.75">
      <c r="C597" s="4"/>
      <c r="D597" s="4"/>
      <c r="E597" s="4"/>
      <c r="F597" s="4"/>
      <c r="G597" s="4"/>
    </row>
    <row r="598" spans="3:7" ht="12.75">
      <c r="C598" s="4"/>
      <c r="D598" s="4"/>
      <c r="E598" s="4"/>
      <c r="F598" s="4"/>
      <c r="G598" s="4"/>
    </row>
    <row r="599" spans="3:7" ht="12.75">
      <c r="C599" s="4"/>
      <c r="D599" s="4"/>
      <c r="E599" s="4"/>
      <c r="F599" s="4"/>
      <c r="G599" s="4"/>
    </row>
    <row r="600" spans="3:7" ht="12.75">
      <c r="C600" s="4"/>
      <c r="D600" s="4"/>
      <c r="E600" s="4"/>
      <c r="F600" s="4"/>
      <c r="G600" s="4"/>
    </row>
    <row r="601" spans="3:7" ht="12.75">
      <c r="C601" s="4"/>
      <c r="D601" s="4"/>
      <c r="E601" s="4"/>
      <c r="F601" s="4"/>
      <c r="G601" s="4"/>
    </row>
    <row r="602" spans="3:7" ht="12.75">
      <c r="C602" s="4"/>
      <c r="D602" s="4"/>
      <c r="E602" s="4"/>
      <c r="F602" s="4"/>
      <c r="G602" s="4"/>
    </row>
    <row r="603" spans="3:7" ht="12.75">
      <c r="C603" s="4"/>
      <c r="D603" s="4"/>
      <c r="E603" s="4"/>
      <c r="F603" s="4"/>
      <c r="G603" s="4"/>
    </row>
    <row r="604" spans="3:7" ht="12.75">
      <c r="C604" s="4"/>
      <c r="D604" s="4"/>
      <c r="E604" s="4"/>
      <c r="F604" s="4"/>
      <c r="G604" s="4"/>
    </row>
    <row r="605" spans="3:7" ht="12.75">
      <c r="C605" s="4"/>
      <c r="D605" s="4"/>
      <c r="E605" s="4"/>
      <c r="F605" s="4"/>
      <c r="G605" s="4"/>
    </row>
    <row r="606" spans="3:7" ht="12.75">
      <c r="C606" s="4"/>
      <c r="D606" s="4"/>
      <c r="E606" s="4"/>
      <c r="F606" s="4"/>
      <c r="G606" s="4"/>
    </row>
    <row r="607" spans="3:7" ht="12.75">
      <c r="C607" s="4"/>
      <c r="D607" s="4"/>
      <c r="E607" s="4"/>
      <c r="F607" s="4"/>
      <c r="G607" s="4"/>
    </row>
    <row r="608" spans="3:7" ht="12.75">
      <c r="C608" s="4"/>
      <c r="D608" s="4"/>
      <c r="E608" s="4"/>
      <c r="F608" s="4"/>
      <c r="G608" s="4"/>
    </row>
    <row r="609" spans="3:7" ht="12.75">
      <c r="C609" s="4"/>
      <c r="D609" s="4"/>
      <c r="E609" s="4"/>
      <c r="F609" s="4"/>
      <c r="G609" s="4"/>
    </row>
    <row r="610" spans="3:7" ht="12.75">
      <c r="C610" s="4"/>
      <c r="D610" s="4"/>
      <c r="E610" s="4"/>
      <c r="F610" s="4"/>
      <c r="G610" s="4"/>
    </row>
    <row r="611" spans="3:7" ht="12.75">
      <c r="C611" s="4"/>
      <c r="D611" s="4"/>
      <c r="E611" s="4"/>
      <c r="F611" s="4"/>
      <c r="G611" s="4"/>
    </row>
    <row r="612" spans="3:7" ht="12.75">
      <c r="C612" s="4"/>
      <c r="D612" s="4"/>
      <c r="E612" s="4"/>
      <c r="F612" s="4"/>
      <c r="G612" s="4"/>
    </row>
    <row r="613" spans="3:7" ht="12.75">
      <c r="C613" s="4"/>
      <c r="D613" s="4"/>
      <c r="E613" s="4"/>
      <c r="F613" s="4"/>
      <c r="G613" s="4"/>
    </row>
    <row r="614" spans="3:7" ht="12.75">
      <c r="C614" s="4"/>
      <c r="D614" s="4"/>
      <c r="E614" s="4"/>
      <c r="F614" s="4"/>
      <c r="G614" s="4"/>
    </row>
    <row r="615" spans="3:7" ht="12.75">
      <c r="C615" s="4"/>
      <c r="D615" s="4"/>
      <c r="E615" s="4"/>
      <c r="F615" s="4"/>
      <c r="G615" s="4"/>
    </row>
    <row r="616" spans="3:7" ht="12.75">
      <c r="C616" s="4"/>
      <c r="D616" s="4"/>
      <c r="E616" s="4"/>
      <c r="F616" s="4"/>
      <c r="G616" s="4"/>
    </row>
    <row r="617" spans="3:7" ht="12.75">
      <c r="C617" s="4"/>
      <c r="D617" s="4"/>
      <c r="E617" s="4"/>
      <c r="F617" s="4"/>
      <c r="G617" s="4"/>
    </row>
    <row r="618" spans="3:7" ht="12.75">
      <c r="C618" s="4"/>
      <c r="D618" s="4"/>
      <c r="E618" s="4"/>
      <c r="F618" s="4"/>
      <c r="G618" s="4"/>
    </row>
    <row r="619" spans="3:7" ht="12.75">
      <c r="C619" s="4"/>
      <c r="D619" s="4"/>
      <c r="E619" s="4"/>
      <c r="F619" s="4"/>
      <c r="G619" s="4"/>
    </row>
    <row r="620" spans="3:7" ht="12.75">
      <c r="C620" s="4"/>
      <c r="D620" s="4"/>
      <c r="E620" s="4"/>
      <c r="F620" s="4"/>
      <c r="G620" s="4"/>
    </row>
    <row r="621" spans="3:7" ht="12.75">
      <c r="C621" s="4"/>
      <c r="D621" s="4"/>
      <c r="E621" s="4"/>
      <c r="F621" s="4"/>
      <c r="G621" s="4"/>
    </row>
    <row r="622" spans="3:7" ht="12.75">
      <c r="C622" s="4"/>
      <c r="D622" s="4"/>
      <c r="E622" s="4"/>
      <c r="F622" s="4"/>
      <c r="G622" s="4"/>
    </row>
    <row r="623" spans="3:7" ht="12.75">
      <c r="C623" s="4"/>
      <c r="D623" s="4"/>
      <c r="E623" s="4"/>
      <c r="F623" s="4"/>
      <c r="G623" s="4"/>
    </row>
    <row r="624" spans="3:7" ht="12.75">
      <c r="C624" s="4"/>
      <c r="D624" s="4"/>
      <c r="E624" s="4"/>
      <c r="F624" s="4"/>
      <c r="G624" s="4"/>
    </row>
    <row r="625" spans="3:7" ht="12.75">
      <c r="C625" s="4"/>
      <c r="D625" s="4"/>
      <c r="E625" s="4"/>
      <c r="F625" s="4"/>
      <c r="G625" s="4"/>
    </row>
    <row r="626" spans="3:7" ht="12.75">
      <c r="C626" s="4"/>
      <c r="D626" s="4"/>
      <c r="E626" s="4"/>
      <c r="F626" s="4"/>
      <c r="G626" s="4"/>
    </row>
    <row r="627" spans="3:7" ht="12.75">
      <c r="C627" s="4"/>
      <c r="D627" s="4"/>
      <c r="E627" s="4"/>
      <c r="F627" s="4"/>
      <c r="G627" s="4"/>
    </row>
    <row r="628" spans="3:7" ht="12.75">
      <c r="C628" s="4"/>
      <c r="D628" s="4"/>
      <c r="E628" s="4"/>
      <c r="F628" s="4"/>
      <c r="G628" s="4"/>
    </row>
    <row r="629" spans="3:7" ht="12.75">
      <c r="C629" s="4"/>
      <c r="D629" s="4"/>
      <c r="E629" s="4"/>
      <c r="F629" s="4"/>
      <c r="G629" s="4"/>
    </row>
    <row r="630" spans="3:7" ht="12.75">
      <c r="C630" s="4"/>
      <c r="D630" s="4"/>
      <c r="E630" s="4"/>
      <c r="F630" s="4"/>
      <c r="G630" s="4"/>
    </row>
    <row r="631" spans="3:7" ht="12.75">
      <c r="C631" s="4"/>
      <c r="D631" s="4"/>
      <c r="E631" s="4"/>
      <c r="F631" s="4"/>
      <c r="G631" s="4"/>
    </row>
    <row r="632" spans="3:7" ht="12.75">
      <c r="C632" s="4"/>
      <c r="D632" s="4"/>
      <c r="E632" s="4"/>
      <c r="F632" s="4"/>
      <c r="G632" s="4"/>
    </row>
    <row r="633" spans="3:7" ht="12.75">
      <c r="C633" s="4"/>
      <c r="D633" s="4"/>
      <c r="E633" s="4"/>
      <c r="F633" s="4"/>
      <c r="G633" s="4"/>
    </row>
    <row r="634" spans="3:7" ht="12.75">
      <c r="C634" s="4"/>
      <c r="D634" s="4"/>
      <c r="E634" s="4"/>
      <c r="F634" s="4"/>
      <c r="G634" s="4"/>
    </row>
    <row r="635" spans="3:7" ht="12.75">
      <c r="C635" s="4"/>
      <c r="D635" s="4"/>
      <c r="E635" s="4"/>
      <c r="F635" s="4"/>
      <c r="G635" s="4"/>
    </row>
    <row r="636" spans="3:7" ht="12.75">
      <c r="C636" s="4"/>
      <c r="D636" s="4"/>
      <c r="E636" s="4"/>
      <c r="F636" s="4"/>
      <c r="G636" s="4"/>
    </row>
    <row r="637" spans="3:7" ht="12.75">
      <c r="C637" s="4"/>
      <c r="D637" s="4"/>
      <c r="E637" s="4"/>
      <c r="F637" s="4"/>
      <c r="G637" s="4"/>
    </row>
    <row r="638" spans="3:7" ht="12.75">
      <c r="C638" s="4"/>
      <c r="D638" s="4"/>
      <c r="E638" s="4"/>
      <c r="F638" s="4"/>
      <c r="G638" s="4"/>
    </row>
    <row r="639" spans="3:7" ht="12.75">
      <c r="C639" s="4"/>
      <c r="D639" s="4"/>
      <c r="E639" s="4"/>
      <c r="F639" s="4"/>
      <c r="G639" s="4"/>
    </row>
    <row r="640" spans="3:7" ht="12.75">
      <c r="C640" s="4"/>
      <c r="D640" s="4"/>
      <c r="E640" s="4"/>
      <c r="F640" s="4"/>
      <c r="G640" s="4"/>
    </row>
    <row r="641" spans="3:7" ht="12.75">
      <c r="C641" s="4"/>
      <c r="D641" s="4"/>
      <c r="E641" s="4"/>
      <c r="F641" s="4"/>
      <c r="G641" s="4"/>
    </row>
    <row r="642" spans="3:7" ht="12.75">
      <c r="C642" s="4"/>
      <c r="D642" s="4"/>
      <c r="E642" s="4"/>
      <c r="F642" s="4"/>
      <c r="G642" s="4"/>
    </row>
    <row r="643" spans="3:7" ht="12.75">
      <c r="C643" s="4"/>
      <c r="D643" s="4"/>
      <c r="E643" s="4"/>
      <c r="F643" s="4"/>
      <c r="G643" s="4"/>
    </row>
    <row r="644" spans="3:7" ht="12.75">
      <c r="C644" s="4"/>
      <c r="D644" s="4"/>
      <c r="E644" s="4"/>
      <c r="F644" s="4"/>
      <c r="G644" s="4"/>
    </row>
    <row r="645" spans="3:7" ht="12.75">
      <c r="C645" s="4"/>
      <c r="D645" s="4"/>
      <c r="E645" s="4"/>
      <c r="F645" s="4"/>
      <c r="G645" s="4"/>
    </row>
    <row r="646" spans="3:7" ht="12.75">
      <c r="C646" s="4"/>
      <c r="D646" s="4"/>
      <c r="E646" s="4"/>
      <c r="F646" s="4"/>
      <c r="G646" s="4"/>
    </row>
    <row r="647" spans="3:7" ht="12.75">
      <c r="C647" s="4"/>
      <c r="D647" s="4"/>
      <c r="E647" s="4"/>
      <c r="F647" s="4"/>
      <c r="G647" s="4"/>
    </row>
    <row r="648" spans="3:7" ht="12.75">
      <c r="C648" s="4"/>
      <c r="D648" s="4"/>
      <c r="E648" s="4"/>
      <c r="F648" s="4"/>
      <c r="G648" s="4"/>
    </row>
    <row r="649" spans="3:7" ht="12.75">
      <c r="C649" s="4"/>
      <c r="D649" s="4"/>
      <c r="E649" s="4"/>
      <c r="F649" s="4"/>
      <c r="G649" s="4"/>
    </row>
    <row r="650" spans="3:7" ht="12.75">
      <c r="C650" s="4"/>
      <c r="D650" s="4"/>
      <c r="E650" s="4"/>
      <c r="F650" s="4"/>
      <c r="G650" s="4"/>
    </row>
    <row r="651" spans="3:7" ht="12.75">
      <c r="C651" s="4"/>
      <c r="D651" s="4"/>
      <c r="E651" s="4"/>
      <c r="F651" s="4"/>
      <c r="G651" s="4"/>
    </row>
    <row r="652" spans="3:7" ht="12.75">
      <c r="C652" s="4"/>
      <c r="D652" s="4"/>
      <c r="E652" s="4"/>
      <c r="F652" s="4"/>
      <c r="G652" s="4"/>
    </row>
    <row r="653" spans="3:7" ht="12.75">
      <c r="C653" s="4"/>
      <c r="D653" s="4"/>
      <c r="E653" s="4"/>
      <c r="F653" s="4"/>
      <c r="G653" s="4"/>
    </row>
    <row r="654" spans="3:7" ht="12.75">
      <c r="C654" s="4"/>
      <c r="D654" s="4"/>
      <c r="E654" s="4"/>
      <c r="F654" s="4"/>
      <c r="G654" s="4"/>
    </row>
    <row r="655" spans="3:7" ht="12.75">
      <c r="C655" s="4"/>
      <c r="D655" s="4"/>
      <c r="E655" s="4"/>
      <c r="F655" s="4"/>
      <c r="G655" s="4"/>
    </row>
    <row r="656" spans="3:7" ht="12.75">
      <c r="C656" s="4"/>
      <c r="D656" s="4"/>
      <c r="E656" s="4"/>
      <c r="F656" s="4"/>
      <c r="G656" s="4"/>
    </row>
    <row r="657" spans="3:7" ht="12.75">
      <c r="C657" s="4"/>
      <c r="D657" s="4"/>
      <c r="E657" s="4"/>
      <c r="F657" s="4"/>
      <c r="G657" s="4"/>
    </row>
    <row r="658" spans="3:7" ht="12.75">
      <c r="C658" s="4"/>
      <c r="D658" s="4"/>
      <c r="E658" s="4"/>
      <c r="F658" s="4"/>
      <c r="G658" s="4"/>
    </row>
    <row r="659" spans="3:7" ht="12.75">
      <c r="C659" s="4"/>
      <c r="D659" s="4"/>
      <c r="E659" s="4"/>
      <c r="F659" s="4"/>
      <c r="G659" s="4"/>
    </row>
    <row r="660" spans="3:7" ht="12.75">
      <c r="C660" s="4"/>
      <c r="D660" s="4"/>
      <c r="E660" s="4"/>
      <c r="F660" s="4"/>
      <c r="G660" s="4"/>
    </row>
    <row r="661" spans="3:7" ht="12.75">
      <c r="C661" s="4"/>
      <c r="D661" s="4"/>
      <c r="E661" s="4"/>
      <c r="F661" s="4"/>
      <c r="G661" s="4"/>
    </row>
    <row r="662" spans="3:7" ht="12.75">
      <c r="C662" s="4"/>
      <c r="D662" s="4"/>
      <c r="E662" s="4"/>
      <c r="F662" s="4"/>
      <c r="G662" s="4"/>
    </row>
    <row r="663" spans="3:7" ht="12.75">
      <c r="C663" s="4"/>
      <c r="D663" s="4"/>
      <c r="E663" s="4"/>
      <c r="F663" s="4"/>
      <c r="G663" s="4"/>
    </row>
    <row r="664" spans="3:7" ht="12.75">
      <c r="C664" s="4"/>
      <c r="D664" s="4"/>
      <c r="E664" s="4"/>
      <c r="F664" s="4"/>
      <c r="G664" s="4"/>
    </row>
    <row r="665" spans="3:7" ht="12.75">
      <c r="C665" s="4"/>
      <c r="D665" s="4"/>
      <c r="E665" s="4"/>
      <c r="F665" s="4"/>
      <c r="G665" s="4"/>
    </row>
    <row r="666" spans="3:7" ht="12.75">
      <c r="C666" s="4"/>
      <c r="D666" s="4"/>
      <c r="E666" s="4"/>
      <c r="F666" s="4"/>
      <c r="G666" s="4"/>
    </row>
    <row r="667" spans="3:7" ht="12.75">
      <c r="C667" s="4"/>
      <c r="D667" s="4"/>
      <c r="E667" s="4"/>
      <c r="F667" s="4"/>
      <c r="G667" s="4"/>
    </row>
    <row r="668" spans="3:7" ht="12.75">
      <c r="C668" s="4"/>
      <c r="D668" s="4"/>
      <c r="E668" s="4"/>
      <c r="F668" s="4"/>
      <c r="G668" s="4"/>
    </row>
    <row r="669" spans="3:7" ht="12.75">
      <c r="C669" s="4"/>
      <c r="D669" s="4"/>
      <c r="E669" s="4"/>
      <c r="F669" s="4"/>
      <c r="G669" s="4"/>
    </row>
    <row r="670" spans="3:7" ht="12.75">
      <c r="C670" s="4"/>
      <c r="D670" s="4"/>
      <c r="E670" s="4"/>
      <c r="F670" s="4"/>
      <c r="G670" s="4"/>
    </row>
    <row r="671" spans="3:7" ht="12.75">
      <c r="C671" s="4"/>
      <c r="D671" s="4"/>
      <c r="E671" s="4"/>
      <c r="F671" s="4"/>
      <c r="G671" s="4"/>
    </row>
    <row r="672" spans="3:7" ht="12.75">
      <c r="C672" s="4"/>
      <c r="D672" s="4"/>
      <c r="E672" s="4"/>
      <c r="F672" s="4"/>
      <c r="G672" s="4"/>
    </row>
    <row r="673" spans="3:7" ht="12.75">
      <c r="C673" s="4"/>
      <c r="D673" s="4"/>
      <c r="E673" s="4"/>
      <c r="F673" s="4"/>
      <c r="G673" s="4"/>
    </row>
    <row r="674" spans="3:7" ht="12.75">
      <c r="C674" s="4"/>
      <c r="D674" s="4"/>
      <c r="E674" s="4"/>
      <c r="F674" s="4"/>
      <c r="G674" s="4"/>
    </row>
    <row r="675" spans="3:7" ht="12.75">
      <c r="C675" s="4"/>
      <c r="D675" s="4"/>
      <c r="E675" s="4"/>
      <c r="F675" s="4"/>
      <c r="G675" s="4"/>
    </row>
    <row r="676" spans="3:7" ht="12.75">
      <c r="C676" s="4"/>
      <c r="D676" s="4"/>
      <c r="E676" s="4"/>
      <c r="F676" s="4"/>
      <c r="G676" s="4"/>
    </row>
    <row r="677" spans="3:7" ht="12.75">
      <c r="C677" s="4"/>
      <c r="D677" s="4"/>
      <c r="E677" s="4"/>
      <c r="F677" s="4"/>
      <c r="G677" s="4"/>
    </row>
    <row r="678" spans="3:7" ht="12.75">
      <c r="C678" s="4"/>
      <c r="D678" s="4"/>
      <c r="E678" s="4"/>
      <c r="F678" s="4"/>
      <c r="G678" s="4"/>
    </row>
    <row r="679" spans="3:7" ht="12.75">
      <c r="C679" s="4"/>
      <c r="D679" s="4"/>
      <c r="E679" s="4"/>
      <c r="F679" s="4"/>
      <c r="G679" s="4"/>
    </row>
    <row r="680" spans="3:7" ht="12.75">
      <c r="C680" s="4"/>
      <c r="D680" s="4"/>
      <c r="E680" s="4"/>
      <c r="F680" s="4"/>
      <c r="G680" s="4"/>
    </row>
    <row r="681" spans="3:7" ht="12.75">
      <c r="C681" s="4"/>
      <c r="D681" s="4"/>
      <c r="E681" s="4"/>
      <c r="F681" s="4"/>
      <c r="G681" s="4"/>
    </row>
    <row r="682" spans="3:7" ht="12.75">
      <c r="C682" s="4"/>
      <c r="D682" s="4"/>
      <c r="E682" s="4"/>
      <c r="F682" s="4"/>
      <c r="G682" s="4"/>
    </row>
    <row r="683" spans="3:7" ht="12.75">
      <c r="C683" s="4"/>
      <c r="D683" s="4"/>
      <c r="E683" s="4"/>
      <c r="F683" s="4"/>
      <c r="G683" s="4"/>
    </row>
    <row r="684" spans="3:7" ht="12.75">
      <c r="C684" s="4"/>
      <c r="D684" s="4"/>
      <c r="E684" s="4"/>
      <c r="F684" s="4"/>
      <c r="G684" s="4"/>
    </row>
    <row r="685" spans="3:7" ht="12.75">
      <c r="C685" s="4"/>
      <c r="D685" s="4"/>
      <c r="E685" s="4"/>
      <c r="F685" s="4"/>
      <c r="G685" s="4"/>
    </row>
    <row r="686" spans="3:7" ht="12.75">
      <c r="C686" s="4"/>
      <c r="D686" s="4"/>
      <c r="E686" s="4"/>
      <c r="F686" s="4"/>
      <c r="G686" s="4"/>
    </row>
    <row r="687" spans="3:7" ht="12.75">
      <c r="C687" s="4"/>
      <c r="D687" s="4"/>
      <c r="E687" s="4"/>
      <c r="F687" s="4"/>
      <c r="G687" s="4"/>
    </row>
    <row r="688" spans="3:7" ht="12.75">
      <c r="C688" s="4"/>
      <c r="D688" s="4"/>
      <c r="E688" s="4"/>
      <c r="F688" s="4"/>
      <c r="G688" s="4"/>
    </row>
    <row r="689" spans="3:7" ht="12.75">
      <c r="C689" s="4"/>
      <c r="D689" s="4"/>
      <c r="E689" s="4"/>
      <c r="F689" s="4"/>
      <c r="G689" s="4"/>
    </row>
    <row r="690" spans="3:7" ht="12.75">
      <c r="C690" s="4"/>
      <c r="D690" s="4"/>
      <c r="E690" s="4"/>
      <c r="F690" s="4"/>
      <c r="G690" s="4"/>
    </row>
    <row r="691" spans="3:7" ht="12.75">
      <c r="C691" s="4"/>
      <c r="D691" s="4"/>
      <c r="E691" s="4"/>
      <c r="F691" s="4"/>
      <c r="G691" s="4"/>
    </row>
    <row r="692" spans="3:7" ht="12.75">
      <c r="C692" s="4"/>
      <c r="D692" s="4"/>
      <c r="E692" s="4"/>
      <c r="F692" s="4"/>
      <c r="G692" s="4"/>
    </row>
    <row r="693" spans="3:7" ht="12.75">
      <c r="C693" s="4"/>
      <c r="D693" s="4"/>
      <c r="E693" s="4"/>
      <c r="F693" s="4"/>
      <c r="G693" s="4"/>
    </row>
    <row r="694" spans="3:7" ht="12.75">
      <c r="C694" s="4"/>
      <c r="D694" s="4"/>
      <c r="E694" s="4"/>
      <c r="F694" s="4"/>
      <c r="G694" s="4"/>
    </row>
    <row r="695" spans="3:7" ht="12.75">
      <c r="C695" s="4"/>
      <c r="D695" s="4"/>
      <c r="E695" s="4"/>
      <c r="F695" s="4"/>
      <c r="G695" s="4"/>
    </row>
    <row r="696" spans="3:7" ht="12.75">
      <c r="C696" s="4"/>
      <c r="D696" s="4"/>
      <c r="E696" s="4"/>
      <c r="F696" s="4"/>
      <c r="G696" s="4"/>
    </row>
    <row r="697" spans="3:7" ht="12.75">
      <c r="C697" s="4"/>
      <c r="D697" s="4"/>
      <c r="E697" s="4"/>
      <c r="F697" s="4"/>
      <c r="G697" s="4"/>
    </row>
    <row r="698" spans="3:7" ht="12.75">
      <c r="C698" s="4"/>
      <c r="D698" s="4"/>
      <c r="E698" s="4"/>
      <c r="F698" s="4"/>
      <c r="G698" s="4"/>
    </row>
    <row r="699" spans="3:7" ht="12.75">
      <c r="C699" s="4"/>
      <c r="D699" s="4"/>
      <c r="E699" s="4"/>
      <c r="F699" s="4"/>
      <c r="G699" s="4"/>
    </row>
    <row r="700" spans="3:7" ht="12.75">
      <c r="C700" s="4"/>
      <c r="D700" s="4"/>
      <c r="E700" s="4"/>
      <c r="F700" s="4"/>
      <c r="G700" s="4"/>
    </row>
    <row r="701" spans="3:7" ht="12.75">
      <c r="C701" s="4"/>
      <c r="D701" s="4"/>
      <c r="E701" s="4"/>
      <c r="F701" s="4"/>
      <c r="G701" s="4"/>
    </row>
    <row r="702" spans="3:7" ht="12.75">
      <c r="C702" s="4"/>
      <c r="D702" s="4"/>
      <c r="E702" s="4"/>
      <c r="F702" s="4"/>
      <c r="G702" s="4"/>
    </row>
    <row r="703" spans="3:7" ht="12.75">
      <c r="C703" s="4"/>
      <c r="D703" s="4"/>
      <c r="E703" s="4"/>
      <c r="F703" s="4"/>
      <c r="G703" s="4"/>
    </row>
    <row r="704" spans="3:7" ht="12.75">
      <c r="C704" s="4"/>
      <c r="D704" s="4"/>
      <c r="E704" s="4"/>
      <c r="F704" s="4"/>
      <c r="G704" s="4"/>
    </row>
    <row r="705" spans="3:7" ht="12.75">
      <c r="C705" s="4"/>
      <c r="D705" s="4"/>
      <c r="E705" s="4"/>
      <c r="F705" s="4"/>
      <c r="G705" s="4"/>
    </row>
    <row r="706" spans="3:7" ht="12.75">
      <c r="C706" s="4"/>
      <c r="D706" s="4"/>
      <c r="E706" s="4"/>
      <c r="F706" s="4"/>
      <c r="G706" s="4"/>
    </row>
    <row r="707" spans="3:7" ht="12.75">
      <c r="C707" s="4"/>
      <c r="D707" s="4"/>
      <c r="E707" s="4"/>
      <c r="F707" s="4"/>
      <c r="G707" s="4"/>
    </row>
    <row r="708" spans="3:7" ht="12.75">
      <c r="C708" s="4"/>
      <c r="D708" s="4"/>
      <c r="E708" s="4"/>
      <c r="F708" s="4"/>
      <c r="G708" s="4"/>
    </row>
    <row r="709" spans="3:7" ht="12.75">
      <c r="C709" s="4"/>
      <c r="D709" s="4"/>
      <c r="E709" s="4"/>
      <c r="F709" s="4"/>
      <c r="G709" s="4"/>
    </row>
    <row r="710" spans="3:7" ht="12.75">
      <c r="C710" s="4"/>
      <c r="D710" s="4"/>
      <c r="E710" s="4"/>
      <c r="F710" s="4"/>
      <c r="G710" s="4"/>
    </row>
    <row r="711" spans="3:7" ht="12.75">
      <c r="C711" s="4"/>
      <c r="D711" s="4"/>
      <c r="E711" s="4"/>
      <c r="F711" s="4"/>
      <c r="G711" s="4"/>
    </row>
    <row r="712" spans="3:7" ht="12.75">
      <c r="C712" s="4"/>
      <c r="D712" s="4"/>
      <c r="E712" s="4"/>
      <c r="F712" s="4"/>
      <c r="G712" s="4"/>
    </row>
    <row r="713" spans="3:7" ht="12.75">
      <c r="C713" s="4"/>
      <c r="D713" s="4"/>
      <c r="E713" s="4"/>
      <c r="F713" s="4"/>
      <c r="G713" s="4"/>
    </row>
    <row r="714" spans="3:7" ht="12.75">
      <c r="C714" s="4"/>
      <c r="D714" s="4"/>
      <c r="E714" s="4"/>
      <c r="F714" s="4"/>
      <c r="G714" s="4"/>
    </row>
    <row r="715" spans="3:7" ht="12.75">
      <c r="C715" s="4"/>
      <c r="D715" s="4"/>
      <c r="E715" s="4"/>
      <c r="F715" s="4"/>
      <c r="G715" s="4"/>
    </row>
    <row r="716" spans="3:7" ht="12.75">
      <c r="C716" s="4"/>
      <c r="D716" s="4"/>
      <c r="E716" s="4"/>
      <c r="F716" s="4"/>
      <c r="G716" s="4"/>
    </row>
    <row r="717" spans="3:7" ht="12.75">
      <c r="C717" s="4"/>
      <c r="D717" s="4"/>
      <c r="E717" s="4"/>
      <c r="F717" s="4"/>
      <c r="G717" s="4"/>
    </row>
    <row r="718" spans="3:7" ht="12.75">
      <c r="C718" s="4"/>
      <c r="D718" s="4"/>
      <c r="E718" s="4"/>
      <c r="F718" s="4"/>
      <c r="G718" s="4"/>
    </row>
    <row r="719" spans="3:7" ht="12.75">
      <c r="C719" s="4"/>
      <c r="D719" s="4"/>
      <c r="E719" s="4"/>
      <c r="F719" s="4"/>
      <c r="G719" s="4"/>
    </row>
    <row r="720" spans="3:7" ht="12.75">
      <c r="C720" s="4"/>
      <c r="D720" s="4"/>
      <c r="E720" s="4"/>
      <c r="F720" s="4"/>
      <c r="G720" s="4"/>
    </row>
    <row r="721" spans="3:7" ht="12.75">
      <c r="C721" s="4"/>
      <c r="D721" s="4"/>
      <c r="E721" s="4"/>
      <c r="F721" s="4"/>
      <c r="G721" s="4"/>
    </row>
    <row r="722" spans="3:7" ht="12.75">
      <c r="C722" s="4"/>
      <c r="D722" s="4"/>
      <c r="E722" s="4"/>
      <c r="F722" s="4"/>
      <c r="G722" s="4"/>
    </row>
    <row r="723" spans="3:7" ht="12.75">
      <c r="C723" s="4"/>
      <c r="D723" s="4"/>
      <c r="E723" s="4"/>
      <c r="F723" s="4"/>
      <c r="G723" s="4"/>
    </row>
    <row r="724" spans="3:7" ht="12.75">
      <c r="C724" s="4"/>
      <c r="D724" s="4"/>
      <c r="E724" s="4"/>
      <c r="F724" s="4"/>
      <c r="G724" s="4"/>
    </row>
    <row r="725" spans="3:7" ht="12.75">
      <c r="C725" s="4"/>
      <c r="D725" s="4"/>
      <c r="E725" s="4"/>
      <c r="F725" s="4"/>
      <c r="G725" s="4"/>
    </row>
    <row r="726" spans="3:7" ht="12.75">
      <c r="C726" s="4"/>
      <c r="D726" s="4"/>
      <c r="E726" s="4"/>
      <c r="F726" s="4"/>
      <c r="G726" s="4"/>
    </row>
    <row r="727" spans="3:7" ht="12.75">
      <c r="C727" s="4"/>
      <c r="D727" s="4"/>
      <c r="E727" s="4"/>
      <c r="F727" s="4"/>
      <c r="G727" s="4"/>
    </row>
    <row r="728" spans="3:7" ht="12.75">
      <c r="C728" s="4"/>
      <c r="D728" s="4"/>
      <c r="E728" s="4"/>
      <c r="F728" s="4"/>
      <c r="G728" s="4"/>
    </row>
    <row r="729" spans="3:7" ht="12.75">
      <c r="C729" s="4"/>
      <c r="D729" s="4"/>
      <c r="E729" s="4"/>
      <c r="F729" s="4"/>
      <c r="G729" s="4"/>
    </row>
    <row r="730" spans="3:7" ht="12.75">
      <c r="C730" s="4"/>
      <c r="D730" s="4"/>
      <c r="E730" s="4"/>
      <c r="F730" s="4"/>
      <c r="G730" s="4"/>
    </row>
    <row r="731" spans="3:7" ht="12.75">
      <c r="C731" s="4"/>
      <c r="D731" s="4"/>
      <c r="E731" s="4"/>
      <c r="F731" s="4"/>
      <c r="G731" s="4"/>
    </row>
    <row r="732" spans="3:7" ht="12.75">
      <c r="C732" s="4"/>
      <c r="D732" s="4"/>
      <c r="E732" s="4"/>
      <c r="F732" s="4"/>
      <c r="G732" s="4"/>
    </row>
    <row r="733" spans="3:7" ht="12.75">
      <c r="C733" s="4"/>
      <c r="D733" s="4"/>
      <c r="E733" s="4"/>
      <c r="F733" s="4"/>
      <c r="G733" s="4"/>
    </row>
    <row r="734" spans="3:7" ht="12.75">
      <c r="C734" s="4"/>
      <c r="D734" s="4"/>
      <c r="E734" s="4"/>
      <c r="F734" s="4"/>
      <c r="G734" s="4"/>
    </row>
    <row r="735" spans="3:7" ht="12.75">
      <c r="C735" s="4"/>
      <c r="D735" s="4"/>
      <c r="E735" s="4"/>
      <c r="F735" s="4"/>
      <c r="G735" s="4"/>
    </row>
    <row r="736" spans="3:7" ht="12.75">
      <c r="C736" s="4"/>
      <c r="D736" s="4"/>
      <c r="E736" s="4"/>
      <c r="F736" s="4"/>
      <c r="G736" s="4"/>
    </row>
    <row r="737" spans="3:7" ht="12.75">
      <c r="C737" s="4"/>
      <c r="D737" s="4"/>
      <c r="E737" s="4"/>
      <c r="F737" s="4"/>
      <c r="G737" s="4"/>
    </row>
    <row r="738" spans="3:7" ht="12.75">
      <c r="C738" s="4"/>
      <c r="D738" s="4"/>
      <c r="E738" s="4"/>
      <c r="F738" s="4"/>
      <c r="G738" s="4"/>
    </row>
    <row r="739" spans="3:7" ht="12.75">
      <c r="C739" s="4"/>
      <c r="D739" s="4"/>
      <c r="E739" s="4"/>
      <c r="F739" s="4"/>
      <c r="G739" s="4"/>
    </row>
    <row r="740" spans="3:7" ht="12.75">
      <c r="C740" s="4"/>
      <c r="D740" s="4"/>
      <c r="E740" s="4"/>
      <c r="F740" s="4"/>
      <c r="G740" s="4"/>
    </row>
    <row r="741" spans="3:7" ht="12.75">
      <c r="C741" s="4"/>
      <c r="D741" s="4"/>
      <c r="E741" s="4"/>
      <c r="F741" s="4"/>
      <c r="G741" s="4"/>
    </row>
    <row r="742" spans="3:7" ht="12.75">
      <c r="C742" s="4"/>
      <c r="D742" s="4"/>
      <c r="E742" s="4"/>
      <c r="F742" s="4"/>
      <c r="G742" s="4"/>
    </row>
    <row r="743" spans="3:7" ht="12.75">
      <c r="C743" s="4"/>
      <c r="D743" s="4"/>
      <c r="E743" s="4"/>
      <c r="F743" s="4"/>
      <c r="G743" s="4"/>
    </row>
    <row r="744" spans="3:7" ht="12.75">
      <c r="C744" s="4"/>
      <c r="D744" s="4"/>
      <c r="E744" s="4"/>
      <c r="F744" s="4"/>
      <c r="G744" s="4"/>
    </row>
    <row r="745" spans="3:7" ht="12.75">
      <c r="C745" s="4"/>
      <c r="D745" s="4"/>
      <c r="E745" s="4"/>
      <c r="F745" s="4"/>
      <c r="G745" s="4"/>
    </row>
    <row r="746" spans="3:7" ht="12.75">
      <c r="C746" s="4"/>
      <c r="D746" s="4"/>
      <c r="E746" s="4"/>
      <c r="F746" s="4"/>
      <c r="G746" s="4"/>
    </row>
    <row r="747" spans="3:7" ht="12.75">
      <c r="C747" s="4"/>
      <c r="D747" s="4"/>
      <c r="E747" s="4"/>
      <c r="F747" s="4"/>
      <c r="G747" s="4"/>
    </row>
    <row r="748" spans="3:7" ht="12.75">
      <c r="C748" s="4"/>
      <c r="D748" s="4"/>
      <c r="E748" s="4"/>
      <c r="F748" s="4"/>
      <c r="G748" s="4"/>
    </row>
    <row r="749" spans="3:7" ht="12.75">
      <c r="C749" s="4"/>
      <c r="D749" s="4"/>
      <c r="E749" s="4"/>
      <c r="F749" s="4"/>
      <c r="G749" s="4"/>
    </row>
    <row r="750" spans="3:7" ht="12.75">
      <c r="C750" s="4"/>
      <c r="D750" s="4"/>
      <c r="E750" s="4"/>
      <c r="F750" s="4"/>
      <c r="G750" s="4"/>
    </row>
    <row r="751" spans="3:7" ht="12.75">
      <c r="C751" s="4"/>
      <c r="D751" s="4"/>
      <c r="E751" s="4"/>
      <c r="F751" s="4"/>
      <c r="G751" s="4"/>
    </row>
    <row r="752" spans="3:7" ht="12.75">
      <c r="C752" s="4"/>
      <c r="D752" s="4"/>
      <c r="E752" s="4"/>
      <c r="F752" s="4"/>
      <c r="G752" s="4"/>
    </row>
    <row r="753" spans="3:7" ht="12.75">
      <c r="C753" s="4"/>
      <c r="D753" s="4"/>
      <c r="E753" s="4"/>
      <c r="F753" s="4"/>
      <c r="G753" s="4"/>
    </row>
    <row r="754" spans="3:7" ht="12.75">
      <c r="C754" s="4"/>
      <c r="D754" s="4"/>
      <c r="E754" s="4"/>
      <c r="F754" s="4"/>
      <c r="G754" s="4"/>
    </row>
    <row r="755" spans="3:7" ht="12.75">
      <c r="C755" s="4"/>
      <c r="D755" s="4"/>
      <c r="E755" s="4"/>
      <c r="F755" s="4"/>
      <c r="G755" s="4"/>
    </row>
    <row r="756" spans="3:7" ht="12.75">
      <c r="C756" s="4"/>
      <c r="D756" s="4"/>
      <c r="E756" s="4"/>
      <c r="F756" s="4"/>
      <c r="G756" s="4"/>
    </row>
    <row r="757" spans="3:7" ht="12.75">
      <c r="C757" s="4"/>
      <c r="D757" s="4"/>
      <c r="E757" s="4"/>
      <c r="F757" s="4"/>
      <c r="G757" s="4"/>
    </row>
    <row r="758" spans="3:7" ht="12.75">
      <c r="C758" s="4"/>
      <c r="D758" s="4"/>
      <c r="E758" s="4"/>
      <c r="F758" s="4"/>
      <c r="G758" s="4"/>
    </row>
    <row r="759" spans="3:7" ht="12.75">
      <c r="C759" s="4"/>
      <c r="D759" s="4"/>
      <c r="E759" s="4"/>
      <c r="F759" s="4"/>
      <c r="G759" s="4"/>
    </row>
    <row r="760" spans="3:7" ht="12.75">
      <c r="C760" s="4"/>
      <c r="D760" s="4"/>
      <c r="E760" s="4"/>
      <c r="F760" s="4"/>
      <c r="G760" s="4"/>
    </row>
    <row r="761" spans="3:7" ht="12.75">
      <c r="C761" s="4"/>
      <c r="D761" s="4"/>
      <c r="E761" s="4"/>
      <c r="F761" s="4"/>
      <c r="G761" s="4"/>
    </row>
    <row r="762" spans="3:7" ht="12.75">
      <c r="C762" s="4"/>
      <c r="D762" s="4"/>
      <c r="E762" s="4"/>
      <c r="F762" s="4"/>
      <c r="G762" s="4"/>
    </row>
    <row r="763" spans="3:7" ht="12.75">
      <c r="C763" s="4"/>
      <c r="D763" s="4"/>
      <c r="E763" s="4"/>
      <c r="F763" s="4"/>
      <c r="G763" s="4"/>
    </row>
    <row r="764" spans="3:7" ht="12.75">
      <c r="C764" s="4"/>
      <c r="D764" s="4"/>
      <c r="E764" s="4"/>
      <c r="F764" s="4"/>
      <c r="G764" s="4"/>
    </row>
    <row r="765" spans="3:7" ht="12.75">
      <c r="C765" s="4"/>
      <c r="D765" s="4"/>
      <c r="E765" s="4"/>
      <c r="F765" s="4"/>
      <c r="G765" s="4"/>
    </row>
    <row r="766" spans="3:7" ht="12.75">
      <c r="C766" s="4"/>
      <c r="D766" s="4"/>
      <c r="E766" s="4"/>
      <c r="F766" s="4"/>
      <c r="G766" s="4"/>
    </row>
    <row r="767" spans="3:7" ht="12.75">
      <c r="C767" s="4"/>
      <c r="D767" s="4"/>
      <c r="E767" s="4"/>
      <c r="F767" s="4"/>
      <c r="G767" s="4"/>
    </row>
    <row r="768" spans="3:7" ht="12.75">
      <c r="C768" s="4"/>
      <c r="D768" s="4"/>
      <c r="E768" s="4"/>
      <c r="F768" s="4"/>
      <c r="G768" s="4"/>
    </row>
    <row r="769" spans="3:7" ht="12.75">
      <c r="C769" s="4"/>
      <c r="D769" s="4"/>
      <c r="E769" s="4"/>
      <c r="F769" s="4"/>
      <c r="G769" s="4"/>
    </row>
    <row r="770" spans="3:7" ht="12.75">
      <c r="C770" s="4"/>
      <c r="D770" s="4"/>
      <c r="E770" s="4"/>
      <c r="F770" s="4"/>
      <c r="G770" s="4"/>
    </row>
    <row r="771" spans="3:7" ht="12.75">
      <c r="C771" s="4"/>
      <c r="D771" s="4"/>
      <c r="E771" s="4"/>
      <c r="F771" s="4"/>
      <c r="G771" s="4"/>
    </row>
    <row r="772" spans="3:7" ht="12.75">
      <c r="C772" s="4"/>
      <c r="D772" s="4"/>
      <c r="E772" s="4"/>
      <c r="F772" s="4"/>
      <c r="G772" s="4"/>
    </row>
    <row r="773" spans="3:7" ht="12.75">
      <c r="C773" s="4"/>
      <c r="D773" s="4"/>
      <c r="E773" s="4"/>
      <c r="F773" s="4"/>
      <c r="G773" s="4"/>
    </row>
    <row r="774" spans="3:7" ht="12.75">
      <c r="C774" s="4"/>
      <c r="D774" s="4"/>
      <c r="E774" s="4"/>
      <c r="F774" s="4"/>
      <c r="G774" s="4"/>
    </row>
    <row r="775" spans="3:7" ht="12.75">
      <c r="C775" s="4"/>
      <c r="D775" s="4"/>
      <c r="E775" s="4"/>
      <c r="F775" s="4"/>
      <c r="G775" s="4"/>
    </row>
    <row r="776" spans="3:7" ht="12.75">
      <c r="C776" s="4"/>
      <c r="D776" s="4"/>
      <c r="E776" s="4"/>
      <c r="F776" s="4"/>
      <c r="G776" s="4"/>
    </row>
    <row r="777" spans="3:7" ht="12.75">
      <c r="C777" s="4"/>
      <c r="D777" s="4"/>
      <c r="E777" s="4"/>
      <c r="F777" s="4"/>
      <c r="G777" s="4"/>
    </row>
    <row r="778" spans="3:7" ht="12.75">
      <c r="C778" s="4"/>
      <c r="D778" s="4"/>
      <c r="E778" s="4"/>
      <c r="F778" s="4"/>
      <c r="G778" s="4"/>
    </row>
    <row r="779" spans="3:7" ht="12.75">
      <c r="C779" s="4"/>
      <c r="D779" s="4"/>
      <c r="E779" s="4"/>
      <c r="F779" s="4"/>
      <c r="G779" s="4"/>
    </row>
    <row r="780" spans="3:7" ht="12.75">
      <c r="C780" s="4"/>
      <c r="D780" s="4"/>
      <c r="E780" s="4"/>
      <c r="F780" s="4"/>
      <c r="G780" s="4"/>
    </row>
    <row r="781" spans="3:7" ht="12.75">
      <c r="C781" s="4"/>
      <c r="D781" s="4"/>
      <c r="E781" s="4"/>
      <c r="F781" s="4"/>
      <c r="G781" s="4"/>
    </row>
    <row r="782" spans="3:7" ht="12.75">
      <c r="C782" s="4"/>
      <c r="D782" s="4"/>
      <c r="E782" s="4"/>
      <c r="F782" s="4"/>
      <c r="G782" s="4"/>
    </row>
    <row r="783" spans="3:7" ht="12.75">
      <c r="C783" s="4"/>
      <c r="D783" s="4"/>
      <c r="E783" s="4"/>
      <c r="F783" s="4"/>
      <c r="G783" s="4"/>
    </row>
    <row r="784" spans="3:7" ht="12.75">
      <c r="C784" s="4"/>
      <c r="D784" s="4"/>
      <c r="E784" s="4"/>
      <c r="F784" s="4"/>
      <c r="G784" s="4"/>
    </row>
    <row r="785" spans="3:7" ht="12.75">
      <c r="C785" s="4"/>
      <c r="D785" s="4"/>
      <c r="E785" s="4"/>
      <c r="F785" s="4"/>
      <c r="G785" s="4"/>
    </row>
    <row r="786" spans="3:7" ht="12.75">
      <c r="C786" s="4"/>
      <c r="D786" s="4"/>
      <c r="E786" s="4"/>
      <c r="F786" s="4"/>
      <c r="G786" s="4"/>
    </row>
    <row r="787" spans="3:7" ht="12.75">
      <c r="C787" s="4"/>
      <c r="D787" s="4"/>
      <c r="E787" s="4"/>
      <c r="F787" s="4"/>
      <c r="G787" s="4"/>
    </row>
    <row r="788" spans="3:7" ht="12.75">
      <c r="C788" s="4"/>
      <c r="D788" s="4"/>
      <c r="E788" s="4"/>
      <c r="F788" s="4"/>
      <c r="G788" s="4"/>
    </row>
    <row r="789" spans="3:7" ht="12.75">
      <c r="C789" s="4"/>
      <c r="D789" s="4"/>
      <c r="E789" s="4"/>
      <c r="F789" s="4"/>
      <c r="G789" s="4"/>
    </row>
    <row r="790" spans="3:7" ht="12.75">
      <c r="C790" s="4"/>
      <c r="D790" s="4"/>
      <c r="E790" s="4"/>
      <c r="F790" s="4"/>
      <c r="G790" s="4"/>
    </row>
    <row r="791" spans="3:7" ht="12.75">
      <c r="C791" s="4"/>
      <c r="D791" s="4"/>
      <c r="E791" s="4"/>
      <c r="F791" s="4"/>
      <c r="G791" s="4"/>
    </row>
    <row r="792" spans="3:7" ht="12.75">
      <c r="C792" s="4"/>
      <c r="D792" s="4"/>
      <c r="E792" s="4"/>
      <c r="F792" s="4"/>
      <c r="G792" s="4"/>
    </row>
    <row r="793" spans="3:7" ht="12.75">
      <c r="C793" s="4"/>
      <c r="D793" s="4"/>
      <c r="E793" s="4"/>
      <c r="F793" s="4"/>
      <c r="G793" s="4"/>
    </row>
    <row r="794" spans="3:7" ht="12.75">
      <c r="C794" s="4"/>
      <c r="D794" s="4"/>
      <c r="E794" s="4"/>
      <c r="F794" s="4"/>
      <c r="G794" s="4"/>
    </row>
    <row r="795" spans="3:7" ht="12.75">
      <c r="C795" s="4"/>
      <c r="D795" s="4"/>
      <c r="E795" s="4"/>
      <c r="F795" s="4"/>
      <c r="G795" s="4"/>
    </row>
    <row r="796" spans="3:7" ht="12.75">
      <c r="C796" s="4"/>
      <c r="D796" s="4"/>
      <c r="E796" s="4"/>
      <c r="F796" s="4"/>
      <c r="G796" s="4"/>
    </row>
    <row r="797" spans="3:7" ht="12.75">
      <c r="C797" s="4"/>
      <c r="D797" s="4"/>
      <c r="E797" s="4"/>
      <c r="F797" s="4"/>
      <c r="G797" s="4"/>
    </row>
    <row r="798" spans="3:7" ht="12.75">
      <c r="C798" s="4"/>
      <c r="D798" s="4"/>
      <c r="E798" s="4"/>
      <c r="F798" s="4"/>
      <c r="G798" s="4"/>
    </row>
    <row r="799" spans="3:7" ht="12.75">
      <c r="C799" s="4"/>
      <c r="D799" s="4"/>
      <c r="E799" s="4"/>
      <c r="F799" s="4"/>
      <c r="G799" s="4"/>
    </row>
    <row r="800" spans="3:7" ht="12.75">
      <c r="C800" s="4"/>
      <c r="D800" s="4"/>
      <c r="E800" s="4"/>
      <c r="F800" s="4"/>
      <c r="G800" s="4"/>
    </row>
    <row r="801" spans="3:7" ht="12.75">
      <c r="C801" s="4"/>
      <c r="D801" s="4"/>
      <c r="E801" s="4"/>
      <c r="F801" s="4"/>
      <c r="G801" s="4"/>
    </row>
    <row r="802" spans="3:7" ht="12.75">
      <c r="C802" s="4"/>
      <c r="D802" s="4"/>
      <c r="E802" s="4"/>
      <c r="F802" s="4"/>
      <c r="G802" s="4"/>
    </row>
    <row r="803" spans="3:7" ht="12.75">
      <c r="C803" s="4"/>
      <c r="D803" s="4"/>
      <c r="E803" s="4"/>
      <c r="F803" s="4"/>
      <c r="G803" s="4"/>
    </row>
    <row r="804" spans="3:7" ht="12.75">
      <c r="C804" s="4"/>
      <c r="D804" s="4"/>
      <c r="E804" s="4"/>
      <c r="F804" s="4"/>
      <c r="G804" s="4"/>
    </row>
    <row r="805" spans="3:7" ht="12.75">
      <c r="C805" s="4"/>
      <c r="D805" s="4"/>
      <c r="E805" s="4"/>
      <c r="F805" s="4"/>
      <c r="G805" s="4"/>
    </row>
    <row r="806" spans="3:7" ht="12.75">
      <c r="C806" s="4"/>
      <c r="D806" s="4"/>
      <c r="E806" s="4"/>
      <c r="F806" s="4"/>
      <c r="G806" s="4"/>
    </row>
    <row r="807" spans="3:7" ht="12.75">
      <c r="C807" s="4"/>
      <c r="D807" s="4"/>
      <c r="E807" s="4"/>
      <c r="F807" s="4"/>
      <c r="G807" s="4"/>
    </row>
    <row r="808" spans="3:7" ht="12.75">
      <c r="C808" s="4"/>
      <c r="D808" s="4"/>
      <c r="E808" s="4"/>
      <c r="F808" s="4"/>
      <c r="G808" s="4"/>
    </row>
    <row r="809" spans="3:7" ht="12.75">
      <c r="C809" s="4"/>
      <c r="D809" s="4"/>
      <c r="E809" s="4"/>
      <c r="F809" s="4"/>
      <c r="G809" s="4"/>
    </row>
    <row r="810" spans="3:7" ht="12.75">
      <c r="C810" s="4"/>
      <c r="D810" s="4"/>
      <c r="E810" s="4"/>
      <c r="F810" s="4"/>
      <c r="G810" s="4"/>
    </row>
    <row r="811" spans="3:7" ht="12.75">
      <c r="C811" s="4"/>
      <c r="D811" s="4"/>
      <c r="E811" s="4"/>
      <c r="F811" s="4"/>
      <c r="G811" s="4"/>
    </row>
    <row r="812" spans="3:7" ht="12.75">
      <c r="C812" s="4"/>
      <c r="D812" s="4"/>
      <c r="E812" s="4"/>
      <c r="F812" s="4"/>
      <c r="G812" s="4"/>
    </row>
    <row r="813" spans="3:7" ht="12.75">
      <c r="C813" s="4"/>
      <c r="D813" s="4"/>
      <c r="E813" s="4"/>
      <c r="F813" s="4"/>
      <c r="G813" s="4"/>
    </row>
    <row r="814" spans="3:7" ht="12.75">
      <c r="C814" s="4"/>
      <c r="D814" s="4"/>
      <c r="E814" s="4"/>
      <c r="F814" s="4"/>
      <c r="G814" s="4"/>
    </row>
    <row r="815" spans="3:7" ht="12.75">
      <c r="C815" s="4"/>
      <c r="D815" s="4"/>
      <c r="E815" s="4"/>
      <c r="F815" s="4"/>
      <c r="G815" s="4"/>
    </row>
    <row r="816" spans="3:7" ht="12.75">
      <c r="C816" s="4"/>
      <c r="D816" s="4"/>
      <c r="E816" s="4"/>
      <c r="F816" s="4"/>
      <c r="G816" s="4"/>
    </row>
    <row r="817" spans="3:7" ht="12.75">
      <c r="C817" s="4"/>
      <c r="D817" s="4"/>
      <c r="E817" s="4"/>
      <c r="F817" s="4"/>
      <c r="G817" s="4"/>
    </row>
    <row r="818" spans="3:7" ht="12.75">
      <c r="C818" s="4"/>
      <c r="D818" s="4"/>
      <c r="E818" s="4"/>
      <c r="F818" s="4"/>
      <c r="G818" s="4"/>
    </row>
    <row r="819" spans="3:7" ht="12.75">
      <c r="C819" s="4"/>
      <c r="D819" s="4"/>
      <c r="E819" s="4"/>
      <c r="F819" s="4"/>
      <c r="G819" s="4"/>
    </row>
    <row r="820" spans="3:7" ht="12.75">
      <c r="C820" s="4"/>
      <c r="D820" s="4"/>
      <c r="E820" s="4"/>
      <c r="F820" s="4"/>
      <c r="G820" s="4"/>
    </row>
    <row r="821" spans="3:7" ht="12.75">
      <c r="C821" s="4"/>
      <c r="D821" s="4"/>
      <c r="E821" s="4"/>
      <c r="F821" s="4"/>
      <c r="G821" s="4"/>
    </row>
    <row r="822" spans="3:7" ht="12.75">
      <c r="C822" s="4"/>
      <c r="D822" s="4"/>
      <c r="E822" s="4"/>
      <c r="F822" s="4"/>
      <c r="G822" s="4"/>
    </row>
    <row r="823" spans="3:7" ht="12.75">
      <c r="C823" s="4"/>
      <c r="D823" s="4"/>
      <c r="E823" s="4"/>
      <c r="F823" s="4"/>
      <c r="G823" s="4"/>
    </row>
    <row r="824" spans="3:7" ht="12.75">
      <c r="C824" s="4"/>
      <c r="D824" s="4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  <row r="1213" spans="3:7" ht="12.75">
      <c r="C1213" s="4"/>
      <c r="D1213" s="4"/>
      <c r="E1213" s="4"/>
      <c r="F1213" s="4"/>
      <c r="G1213" s="4"/>
    </row>
    <row r="1214" spans="3:7" ht="12.75">
      <c r="C1214" s="4"/>
      <c r="D1214" s="4"/>
      <c r="E1214" s="4"/>
      <c r="F1214" s="4"/>
      <c r="G1214" s="4"/>
    </row>
    <row r="1215" spans="3:7" ht="12.75">
      <c r="C1215" s="4"/>
      <c r="D1215" s="4"/>
      <c r="E1215" s="4"/>
      <c r="F1215" s="4"/>
      <c r="G1215" s="4"/>
    </row>
    <row r="1216" spans="3:7" ht="12.75">
      <c r="C1216" s="4"/>
      <c r="D1216" s="4"/>
      <c r="E1216" s="4"/>
      <c r="F1216" s="4"/>
      <c r="G1216" s="4"/>
    </row>
    <row r="1217" spans="3:7" ht="12.75">
      <c r="C1217" s="4"/>
      <c r="D1217" s="4"/>
      <c r="E1217" s="4"/>
      <c r="F1217" s="4"/>
      <c r="G1217" s="4"/>
    </row>
    <row r="1218" spans="3:7" ht="12.75">
      <c r="C1218" s="4"/>
      <c r="D1218" s="4"/>
      <c r="E1218" s="4"/>
      <c r="F1218" s="4"/>
      <c r="G1218" s="4"/>
    </row>
    <row r="1219" spans="3:7" ht="12.75">
      <c r="C1219" s="4"/>
      <c r="D1219" s="4"/>
      <c r="E1219" s="4"/>
      <c r="F1219" s="4"/>
      <c r="G1219" s="4"/>
    </row>
    <row r="1220" spans="3:7" ht="12.75">
      <c r="C1220" s="4"/>
      <c r="D1220" s="4"/>
      <c r="E1220" s="4"/>
      <c r="F1220" s="4"/>
      <c r="G1220" s="4"/>
    </row>
    <row r="1221" spans="3:7" ht="12.75">
      <c r="C1221" s="4"/>
      <c r="D1221" s="4"/>
      <c r="E1221" s="4"/>
      <c r="F1221" s="4"/>
      <c r="G1221" s="4"/>
    </row>
    <row r="1222" spans="3:7" ht="12.75">
      <c r="C1222" s="4"/>
      <c r="D1222" s="4"/>
      <c r="E1222" s="4"/>
      <c r="F1222" s="4"/>
      <c r="G1222" s="4"/>
    </row>
    <row r="1223" spans="3:7" ht="12.75">
      <c r="C1223" s="4"/>
      <c r="D1223" s="4"/>
      <c r="E1223" s="4"/>
      <c r="F1223" s="4"/>
      <c r="G1223" s="4"/>
    </row>
    <row r="1224" spans="3:7" ht="12.75">
      <c r="C1224" s="4"/>
      <c r="D1224" s="4"/>
      <c r="E1224" s="4"/>
      <c r="F1224" s="4"/>
      <c r="G1224" s="4"/>
    </row>
    <row r="1225" spans="3:7" ht="12.75">
      <c r="C1225" s="4"/>
      <c r="D1225" s="4"/>
      <c r="E1225" s="4"/>
      <c r="F1225" s="4"/>
      <c r="G1225" s="4"/>
    </row>
    <row r="1226" spans="3:7" ht="12.75">
      <c r="C1226" s="4"/>
      <c r="D1226" s="4"/>
      <c r="E1226" s="4"/>
      <c r="F1226" s="4"/>
      <c r="G1226" s="4"/>
    </row>
    <row r="1227" spans="3:7" ht="12.75">
      <c r="C1227" s="4"/>
      <c r="D1227" s="4"/>
      <c r="E1227" s="4"/>
      <c r="F1227" s="4"/>
      <c r="G1227" s="4"/>
    </row>
    <row r="1228" spans="3:7" ht="12.75">
      <c r="C1228" s="4"/>
      <c r="D1228" s="4"/>
      <c r="E1228" s="4"/>
      <c r="F1228" s="4"/>
      <c r="G1228" s="4"/>
    </row>
    <row r="1229" spans="3:7" ht="12.75">
      <c r="C1229" s="4"/>
      <c r="D1229" s="4"/>
      <c r="E1229" s="4"/>
      <c r="F1229" s="4"/>
      <c r="G1229" s="4"/>
    </row>
    <row r="1230" spans="3:7" ht="12.75">
      <c r="C1230" s="4"/>
      <c r="D1230" s="4"/>
      <c r="E1230" s="4"/>
      <c r="F1230" s="4"/>
      <c r="G1230" s="4"/>
    </row>
    <row r="1231" spans="3:7" ht="12.75">
      <c r="C1231" s="4"/>
      <c r="D1231" s="4"/>
      <c r="E1231" s="4"/>
      <c r="F1231" s="4"/>
      <c r="G1231" s="4"/>
    </row>
    <row r="1232" spans="3:7" ht="12.75">
      <c r="C1232" s="4"/>
      <c r="D1232" s="4"/>
      <c r="E1232" s="4"/>
      <c r="F1232" s="4"/>
      <c r="G1232" s="4"/>
    </row>
    <row r="1233" spans="3:7" ht="12.75">
      <c r="C1233" s="4"/>
      <c r="D1233" s="4"/>
      <c r="E1233" s="4"/>
      <c r="F1233" s="4"/>
      <c r="G1233" s="4"/>
    </row>
    <row r="1234" spans="3:7" ht="12.75">
      <c r="C1234" s="4"/>
      <c r="D1234" s="4"/>
      <c r="E1234" s="4"/>
      <c r="F1234" s="4"/>
      <c r="G1234" s="4"/>
    </row>
    <row r="1235" spans="3:7" ht="12.75">
      <c r="C1235" s="4"/>
      <c r="D1235" s="4"/>
      <c r="E1235" s="4"/>
      <c r="F1235" s="4"/>
      <c r="G1235" s="4"/>
    </row>
    <row r="1236" spans="3:7" ht="12.75">
      <c r="C1236" s="4"/>
      <c r="D1236" s="4"/>
      <c r="E1236" s="4"/>
      <c r="F1236" s="4"/>
      <c r="G1236" s="4"/>
    </row>
    <row r="1237" spans="3:7" ht="12.75">
      <c r="C1237" s="4"/>
      <c r="D1237" s="4"/>
      <c r="E1237" s="4"/>
      <c r="F1237" s="4"/>
      <c r="G1237" s="4"/>
    </row>
    <row r="1238" spans="3:7" ht="12.75">
      <c r="C1238" s="4"/>
      <c r="D1238" s="4"/>
      <c r="E1238" s="4"/>
      <c r="F1238" s="4"/>
      <c r="G1238" s="4"/>
    </row>
    <row r="1239" spans="3:7" ht="12.75">
      <c r="C1239" s="4"/>
      <c r="D1239" s="4"/>
      <c r="E1239" s="4"/>
      <c r="F1239" s="4"/>
      <c r="G1239" s="4"/>
    </row>
    <row r="1240" spans="3:7" ht="12.75">
      <c r="C1240" s="4"/>
      <c r="D1240" s="4"/>
      <c r="E1240" s="4"/>
      <c r="F1240" s="4"/>
      <c r="G1240" s="4"/>
    </row>
    <row r="1241" spans="3:7" ht="12.75">
      <c r="C1241" s="4"/>
      <c r="D1241" s="4"/>
      <c r="E1241" s="4"/>
      <c r="F1241" s="4"/>
      <c r="G1241" s="4"/>
    </row>
    <row r="1242" spans="3:7" ht="12.75">
      <c r="C1242" s="4"/>
      <c r="D1242" s="4"/>
      <c r="E1242" s="4"/>
      <c r="F1242" s="4"/>
      <c r="G1242" s="4"/>
    </row>
    <row r="1243" spans="3:7" ht="12.75">
      <c r="C1243" s="4"/>
      <c r="D1243" s="4"/>
      <c r="E1243" s="4"/>
      <c r="F1243" s="4"/>
      <c r="G1243" s="4"/>
    </row>
    <row r="1244" spans="3:7" ht="12.75">
      <c r="C1244" s="4"/>
      <c r="D1244" s="4"/>
      <c r="E1244" s="4"/>
      <c r="F1244" s="4"/>
      <c r="G1244" s="4"/>
    </row>
    <row r="1245" spans="3:7" ht="12.75">
      <c r="C1245" s="4"/>
      <c r="D1245" s="4"/>
      <c r="E1245" s="4"/>
      <c r="F1245" s="4"/>
      <c r="G1245" s="4"/>
    </row>
    <row r="1246" spans="3:7" ht="12.75">
      <c r="C1246" s="4"/>
      <c r="D1246" s="4"/>
      <c r="E1246" s="4"/>
      <c r="F1246" s="4"/>
      <c r="G1246" s="4"/>
    </row>
    <row r="1247" spans="3:7" ht="12.75">
      <c r="C1247" s="4"/>
      <c r="D1247" s="4"/>
      <c r="E1247" s="4"/>
      <c r="F1247" s="4"/>
      <c r="G1247" s="4"/>
    </row>
    <row r="1248" spans="3:7" ht="12.75">
      <c r="C1248" s="4"/>
      <c r="D1248" s="4"/>
      <c r="E1248" s="4"/>
      <c r="F1248" s="4"/>
      <c r="G1248" s="4"/>
    </row>
    <row r="1249" spans="3:7" ht="12.75">
      <c r="C1249" s="4"/>
      <c r="D1249" s="4"/>
      <c r="E1249" s="4"/>
      <c r="F1249" s="4"/>
      <c r="G1249" s="4"/>
    </row>
    <row r="1250" spans="3:7" ht="12.75">
      <c r="C1250" s="4"/>
      <c r="D1250" s="4"/>
      <c r="E1250" s="4"/>
      <c r="F1250" s="4"/>
      <c r="G1250" s="4"/>
    </row>
    <row r="1251" spans="3:7" ht="12.75">
      <c r="C1251" s="4"/>
      <c r="D1251" s="4"/>
      <c r="E1251" s="4"/>
      <c r="F1251" s="4"/>
      <c r="G1251" s="4"/>
    </row>
    <row r="1252" spans="3:7" ht="12.75">
      <c r="C1252" s="4"/>
      <c r="D1252" s="4"/>
      <c r="E1252" s="4"/>
      <c r="F1252" s="4"/>
      <c r="G1252" s="4"/>
    </row>
    <row r="1253" spans="3:7" ht="12.75">
      <c r="C1253" s="4"/>
      <c r="D1253" s="4"/>
      <c r="E1253" s="4"/>
      <c r="F1253" s="4"/>
      <c r="G1253" s="4"/>
    </row>
    <row r="1254" spans="3:7" ht="12.75">
      <c r="C1254" s="4"/>
      <c r="D1254" s="4"/>
      <c r="E1254" s="4"/>
      <c r="F1254" s="4"/>
      <c r="G1254" s="4"/>
    </row>
    <row r="1255" spans="3:7" ht="12.75">
      <c r="C1255" s="4"/>
      <c r="D1255" s="4"/>
      <c r="E1255" s="4"/>
      <c r="F1255" s="4"/>
      <c r="G1255" s="4"/>
    </row>
    <row r="1256" spans="3:7" ht="12.75">
      <c r="C1256" s="4"/>
      <c r="D1256" s="4"/>
      <c r="E1256" s="4"/>
      <c r="F1256" s="4"/>
      <c r="G1256" s="4"/>
    </row>
    <row r="1257" spans="3:7" ht="12.75">
      <c r="C1257" s="4"/>
      <c r="D1257" s="4"/>
      <c r="E1257" s="4"/>
      <c r="F1257" s="4"/>
      <c r="G1257" s="4"/>
    </row>
    <row r="1258" spans="3:7" ht="12.75">
      <c r="C1258" s="4"/>
      <c r="D1258" s="4"/>
      <c r="E1258" s="4"/>
      <c r="F1258" s="4"/>
      <c r="G1258" s="4"/>
    </row>
    <row r="1259" spans="3:7" ht="12.75">
      <c r="C1259" s="4"/>
      <c r="D1259" s="4"/>
      <c r="E1259" s="4"/>
      <c r="F1259" s="4"/>
      <c r="G1259" s="4"/>
    </row>
    <row r="1260" spans="3:7" ht="12.75">
      <c r="C1260" s="4"/>
      <c r="D1260" s="4"/>
      <c r="E1260" s="4"/>
      <c r="F1260" s="4"/>
      <c r="G1260" s="4"/>
    </row>
    <row r="1261" spans="3:7" ht="12.75">
      <c r="C1261" s="4"/>
      <c r="D1261" s="4"/>
      <c r="E1261" s="4"/>
      <c r="F1261" s="4"/>
      <c r="G1261" s="4"/>
    </row>
  </sheetData>
  <sheetProtection insertColumns="0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Morphée, the Joker</dc:creator>
  <cp:keywords/>
  <dc:description/>
  <cp:lastModifiedBy>Morphée, the Joker</cp:lastModifiedBy>
  <cp:lastPrinted>2009-09-02T11:26:32Z</cp:lastPrinted>
  <dcterms:created xsi:type="dcterms:W3CDTF">2007-11-13T15:04:53Z</dcterms:created>
  <dcterms:modified xsi:type="dcterms:W3CDTF">2010-02-04T22:43:48Z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